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d kosong kelompok 3\DD 1 KOSONG\"/>
    </mc:Choice>
  </mc:AlternateContent>
  <xr:revisionPtr revIDLastSave="0" documentId="13_ncr:1_{6DD93053-07D2-4852-821C-17AFC562D345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 l="1"/>
  <c r="O158" i="9"/>
  <c r="O160" i="9" s="1"/>
  <c r="N158" i="9"/>
  <c r="N160" i="9" s="1"/>
  <c r="M158" i="9"/>
  <c r="M160" i="9" s="1"/>
  <c r="L158" i="9"/>
  <c r="L160" i="9" s="1"/>
  <c r="K158" i="9"/>
  <c r="K160" i="9" s="1"/>
  <c r="Z128" i="9"/>
  <c r="Z127" i="9"/>
  <c r="Z126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O67" i="9"/>
  <c r="N67" i="9"/>
  <c r="M67" i="9"/>
  <c r="L67" i="9"/>
  <c r="K67" i="9"/>
  <c r="Z66" i="9"/>
  <c r="Z65" i="9"/>
  <c r="Z64" i="9"/>
  <c r="O62" i="9"/>
  <c r="N62" i="9"/>
  <c r="M62" i="9"/>
  <c r="L62" i="9"/>
  <c r="K62" i="9"/>
  <c r="Z62" i="9" s="1"/>
  <c r="Z61" i="9"/>
  <c r="Z60" i="9"/>
  <c r="O59" i="9"/>
  <c r="N59" i="9"/>
  <c r="M59" i="9"/>
  <c r="L59" i="9"/>
  <c r="K59" i="9"/>
  <c r="Z58" i="9"/>
  <c r="Z57" i="9"/>
  <c r="O37" i="9"/>
  <c r="N37" i="9"/>
  <c r="M37" i="9"/>
  <c r="L37" i="9"/>
  <c r="K37" i="9"/>
  <c r="O36" i="9"/>
  <c r="N36" i="9"/>
  <c r="M36" i="9"/>
  <c r="L36" i="9"/>
  <c r="K36" i="9"/>
  <c r="O35" i="9"/>
  <c r="N35" i="9"/>
  <c r="M35" i="9"/>
  <c r="L35" i="9"/>
  <c r="K35" i="9"/>
  <c r="Z34" i="9"/>
  <c r="Z33" i="9"/>
  <c r="O32" i="9"/>
  <c r="N32" i="9"/>
  <c r="M32" i="9"/>
  <c r="L32" i="9"/>
  <c r="K32" i="9"/>
  <c r="Z31" i="9"/>
  <c r="Z30" i="9"/>
  <c r="O29" i="9"/>
  <c r="N29" i="9"/>
  <c r="N38" i="9" s="1"/>
  <c r="M29" i="9"/>
  <c r="M38" i="9" s="1"/>
  <c r="L29" i="9"/>
  <c r="K29" i="9"/>
  <c r="Z28" i="9"/>
  <c r="Z37" i="9" s="1"/>
  <c r="Z27" i="9"/>
  <c r="Z36" i="9" s="1"/>
  <c r="O24" i="9"/>
  <c r="N24" i="9"/>
  <c r="M24" i="9"/>
  <c r="L24" i="9"/>
  <c r="K24" i="9"/>
  <c r="O23" i="9"/>
  <c r="N23" i="9"/>
  <c r="M23" i="9"/>
  <c r="L23" i="9"/>
  <c r="K23" i="9"/>
  <c r="O22" i="9"/>
  <c r="N22" i="9"/>
  <c r="M22" i="9"/>
  <c r="L22" i="9"/>
  <c r="K22" i="9"/>
  <c r="Z21" i="9"/>
  <c r="Z20" i="9"/>
  <c r="O19" i="9"/>
  <c r="N19" i="9"/>
  <c r="M19" i="9"/>
  <c r="L19" i="9"/>
  <c r="K19" i="9"/>
  <c r="Z18" i="9"/>
  <c r="Z17" i="9"/>
  <c r="Z23" i="9" s="1"/>
  <c r="O16" i="9"/>
  <c r="O25" i="9" s="1"/>
  <c r="N16" i="9"/>
  <c r="M16" i="9"/>
  <c r="M25" i="9" s="1"/>
  <c r="L16" i="9"/>
  <c r="L25" i="9" s="1"/>
  <c r="K16" i="9"/>
  <c r="K25" i="9" s="1"/>
  <c r="Z15" i="9"/>
  <c r="Z14" i="9"/>
  <c r="Z160" i="9" l="1"/>
  <c r="Z67" i="9"/>
  <c r="Z59" i="9"/>
  <c r="K38" i="9"/>
  <c r="Z35" i="9"/>
  <c r="O38" i="9"/>
  <c r="Z32" i="9"/>
  <c r="Z29" i="9"/>
  <c r="Z22" i="9"/>
  <c r="Z24" i="9"/>
  <c r="N25" i="9"/>
  <c r="Z19" i="9"/>
  <c r="Z38" i="9"/>
  <c r="Z16" i="9"/>
  <c r="L38" i="9"/>
  <c r="Z158" i="9"/>
  <c r="Z2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<sst xmlns="http://schemas.openxmlformats.org/spreadsheetml/2006/main" count="854" uniqueCount="269">
  <si>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</si>
  <si>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</si>
  <si>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</si>
  <si>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</si>
  <si>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</si>
  <si>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</si>
  <si>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</si>
  <si>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</si>
  <si>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</si>
  <si>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</si>
  <si>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</si>
  <si>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</si>
  <si>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</si>
  <si>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</si>
  <si>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</si>
  <si>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</si>
  <si>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</si>
  <si>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</si>
  <si>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</si>
  <si>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</si>
  <si>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</si>
  <si>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</si>
  <si>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</si>
  <si>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</si>
  <si>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</si>
  <si>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</si>
  <si>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</si>
  <si>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</si>
  <si>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</si>
  <si>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</si>
  <si>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</si>
  <si>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</si>
  <si>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</si>
  <si>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</si>
  <si>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</si>
  <si>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</si>
  <si>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</si>
  <si>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</si>
  <si>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</si>
  <si>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</si>
  <si>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</si>
  <si>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</si>
  <si>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</si>
  <si>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</si>
  <si>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</si>
  <si>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</si>
  <si>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</si>
  <si>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</si>
  <si>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</si>
  <si>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</si>
  <si>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</si>
  <si>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</si>
  <si>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</si>
  <si>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</si>
  <si>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</si>
  <si>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</si>
  <si>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</si>
  <si>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</si>
  <si>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</si>
  <si>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</si>
  <si>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</si>
  <si>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</si>
  <si>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</si>
  <si>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</si>
  <si>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</si>
  <si>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</si>
  <si>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</si>
  <si>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</si>
  <si>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</si>
  <si>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</si>
  <si>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</si>
  <si>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</si>
  <si>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</si>
  <si>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</si>
  <si>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</si>
  <si>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</si>
  <si>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</si>
  <si>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</si>
  <si>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</si>
  <si>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</si>
  <si>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</si>
  <si>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</si>
  <si>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</si>
  <si>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</si>
  <si>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</si>
  <si>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</si>
  <si>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</si>
  <si>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</si>
  <si>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</si>
  <si>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</si>
  <si>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</si>
  <si>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</si>
  <si>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</si>
  <si>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</si>
  <si>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</si>
  <si>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</si>
  <si>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</si>
  <si>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</si>
  <si>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</si>
  <si>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</si>
  <si>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</si>
  <si>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</si>
  <si>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</si>
  <si>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</si>
  <si>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</si>
  <si>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</si>
  <si>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</si>
  <si>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</si>
  <si>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</si>
  <si>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</si>
  <si>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</si>
  <si>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</si>
  <si>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</si>
  <si>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</si>
  <si>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</si>
  <si>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</si>
  <si>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</si>
  <si>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</si>
  <si>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</si>
  <si>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</si>
  <si>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</si>
  <si>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</si>
  <si>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</si>
  <si>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</si>
  <si>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</si>
  <si>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</si>
  <si>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</si>
  <si>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</si>
  <si>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</si>
  <si>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</si>
  <si>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</si>
  <si>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</si>
  <si>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</si>
  <si>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</si>
  <si>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</si>
  <si>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</si>
  <si>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</si>
  <si>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</si>
  <si>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</si>
  <si>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</si>
  <si>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</si>
  <si>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</si>
  <si>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</si>
  <si>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64617</t>
  </si>
  <si>
    <t>BULUNGAN</t>
  </si>
  <si>
    <t>64709</t>
  </si>
  <si>
    <t>NUNUKAN</t>
  </si>
  <si>
    <t>64949</t>
  </si>
  <si>
    <t>MALINAU</t>
  </si>
  <si>
    <t>65631</t>
  </si>
  <si>
    <t>KOTA TARAKAN</t>
  </si>
  <si>
    <t>65675</t>
  </si>
  <si>
    <t>TANA TIDUNG</t>
  </si>
  <si>
    <t>JUMLAH AKHIR</t>
  </si>
  <si>
    <t>21</t>
  </si>
  <si>
    <t>AHMAD KARTADI, A.Md.</t>
  </si>
  <si>
    <t>22</t>
  </si>
  <si>
    <t>ALWAN SAPUTRA, S.Pi.</t>
  </si>
  <si>
    <t>23</t>
  </si>
  <si>
    <t>ASNI HAFID</t>
  </si>
  <si>
    <t>24</t>
  </si>
  <si>
    <t>H. FADLAN HAMID</t>
  </si>
  <si>
    <t>25</t>
  </si>
  <si>
    <t>FERNANDO SINAGA, S.Th.</t>
  </si>
  <si>
    <t>26</t>
  </si>
  <si>
    <t>HASAN BASRI, S.E.</t>
  </si>
  <si>
    <t>27</t>
  </si>
  <si>
    <t>HERU RACHMADY, S.H.</t>
  </si>
  <si>
    <t>28</t>
  </si>
  <si>
    <t>HERWANSYAH, S.E.</t>
  </si>
  <si>
    <t>29</t>
  </si>
  <si>
    <t>JOKO SLAMET</t>
  </si>
  <si>
    <t>30</t>
  </si>
  <si>
    <t>Dr. Drs. MARTHIN BILLA, M.M.</t>
  </si>
  <si>
    <t>31</t>
  </si>
  <si>
    <t>MASHUR BIN MOHD ALIAS</t>
  </si>
  <si>
    <t>32</t>
  </si>
  <si>
    <t>MATHIUS SUKIDI</t>
  </si>
  <si>
    <t>33</t>
  </si>
  <si>
    <t>Hj. MISDAWATI, S.H.</t>
  </si>
  <si>
    <t>34</t>
  </si>
  <si>
    <t>MUHAMMAD ISRA RAMLI</t>
  </si>
  <si>
    <t>35</t>
  </si>
  <si>
    <t>H. MUHAMMAD ROZAI, S.I.P., M.A.P.</t>
  </si>
  <si>
    <t>36</t>
  </si>
  <si>
    <t>MUKLIS, S.H.</t>
  </si>
  <si>
    <t>37</t>
  </si>
  <si>
    <t>KH. MUSLIHUDDIN ABDURRASYID, LC., M.Pd.I.</t>
  </si>
  <si>
    <t>38</t>
  </si>
  <si>
    <t>Drs. H. NURSYAMSA HADIS</t>
  </si>
  <si>
    <t>39</t>
  </si>
  <si>
    <t>Dr. PITHER PALUNGAN, S.E., M.Si.</t>
  </si>
  <si>
    <t>40</t>
  </si>
  <si>
    <t>RICKY VALENTINO, S.Pt., M.IKom.</t>
  </si>
  <si>
    <t>41</t>
  </si>
  <si>
    <t>RUMAN TUMBO, S.H.</t>
  </si>
  <si>
    <t>42</t>
  </si>
  <si>
    <t>SUHARDJO, S.IP.</t>
  </si>
  <si>
    <t>43</t>
  </si>
  <si>
    <t>ZAKARIA BASRAN, S.E., M.Si.</t>
  </si>
  <si>
    <t>: KALIMANTAN UTARA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</si>
  <si>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</si>
  <si>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</si>
  <si>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</si>
  <si>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</si>
  <si>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</si>
  <si>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</si>
  <si>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</si>
  <si>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</si>
  <si>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</si>
  <si>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</si>
  <si>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pdpd,dd,928068,65</t>
  </si>
  <si>
    <t>e6db81b910ccc683bb1e5c4b6bd310b8cd71238c0dc68744ab561f7523c44184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</si>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</sst>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115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179"/>
  <sheetViews>
    <sheetView showGridLines="0" tabSelected="1" topLeftCell="H9" zoomScale="80" zoomScaleNormal="80" zoomScalePageLayoutView="60" workbookViewId="0">
      <selection activeCell="Z158" sqref="Z158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217</v>
      </c>
      <c r="Z1" s="3"/>
      <c r="AA1" s="4" t="s">
        <v>211</v>
      </c>
      <c r="AB1" s="35" t="s">
        <v>212</v>
      </c>
      <c r="AC1" s="35"/>
      <c r="AD1" s="35" t="s">
        <v>201</v>
      </c>
      <c r="AE1" s="35"/>
      <c r="AF1" s="35"/>
      <c r="AG1" s="35"/>
      <c r="AH1" s="58" t="s">
        <v>216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215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201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200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202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11" t="s">
        <v>153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50456</v>
      </c>
      <c r="L14" s="60">
        <v>70618</v>
      </c>
      <c r="M14" s="60">
        <v>27966</v>
      </c>
      <c r="N14" s="60">
        <v>79239</v>
      </c>
      <c r="O14" s="60">
        <v>7950</v>
      </c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49">
        <f t="shared" ref="Z14:Z22" si="0">SUM(K14:Y14)</f>
        <v>236229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45177</v>
      </c>
      <c r="L15" s="60">
        <v>62121</v>
      </c>
      <c r="M15" s="60">
        <v>24538</v>
      </c>
      <c r="N15" s="60">
        <v>75025</v>
      </c>
      <c r="O15" s="60">
        <v>7018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49">
        <f t="shared" si="0"/>
        <v>213879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95633</v>
      </c>
      <c r="L16" s="50">
        <f t="shared" ref="L16:O16" si="1">SUM(L14:L15)</f>
        <v>132739</v>
      </c>
      <c r="M16" s="50">
        <f t="shared" si="1"/>
        <v>52504</v>
      </c>
      <c r="N16" s="50">
        <f t="shared" si="1"/>
        <v>154264</v>
      </c>
      <c r="O16" s="50">
        <f t="shared" si="1"/>
        <v>14968</v>
      </c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0">
        <f t="shared" si="0"/>
        <v>450108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1565</v>
      </c>
      <c r="L17" s="60">
        <v>2084</v>
      </c>
      <c r="M17" s="60">
        <v>854</v>
      </c>
      <c r="N17" s="60">
        <v>1954</v>
      </c>
      <c r="O17" s="60">
        <v>507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49">
        <f t="shared" si="0"/>
        <v>6964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749</v>
      </c>
      <c r="L18" s="60">
        <v>970</v>
      </c>
      <c r="M18" s="60">
        <v>466</v>
      </c>
      <c r="N18" s="60">
        <v>1147</v>
      </c>
      <c r="O18" s="60">
        <v>260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49">
        <f t="shared" si="0"/>
        <v>3592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2314</v>
      </c>
      <c r="L19" s="50">
        <f t="shared" ref="L19:O19" si="2">SUM(L17:L18)</f>
        <v>3054</v>
      </c>
      <c r="M19" s="50">
        <f t="shared" si="2"/>
        <v>1320</v>
      </c>
      <c r="N19" s="50">
        <f t="shared" si="2"/>
        <v>3101</v>
      </c>
      <c r="O19" s="50">
        <f t="shared" si="2"/>
        <v>767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0">
        <f t="shared" si="0"/>
        <v>10556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2269</v>
      </c>
      <c r="L20" s="60">
        <v>4671</v>
      </c>
      <c r="M20" s="60">
        <v>1786</v>
      </c>
      <c r="N20" s="60">
        <v>6071</v>
      </c>
      <c r="O20" s="60">
        <v>546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49">
        <f t="shared" si="0"/>
        <v>15343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2111</v>
      </c>
      <c r="L21" s="60">
        <v>4343</v>
      </c>
      <c r="M21" s="60">
        <v>1914</v>
      </c>
      <c r="N21" s="60">
        <v>6030</v>
      </c>
      <c r="O21" s="60">
        <v>469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49">
        <f t="shared" si="0"/>
        <v>14867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4380</v>
      </c>
      <c r="L22" s="50">
        <f t="shared" ref="L22:O22" si="3">SUM(L20:L21)</f>
        <v>9014</v>
      </c>
      <c r="M22" s="50">
        <f t="shared" si="3"/>
        <v>3700</v>
      </c>
      <c r="N22" s="50">
        <f t="shared" si="3"/>
        <v>12101</v>
      </c>
      <c r="O22" s="50">
        <f t="shared" si="3"/>
        <v>1015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0">
        <f t="shared" si="0"/>
        <v>30210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54290</v>
      </c>
      <c r="L23" s="50">
        <f t="shared" ref="L23:O25" si="4">L14+L17+L20</f>
        <v>77373</v>
      </c>
      <c r="M23" s="50">
        <f t="shared" si="4"/>
        <v>30606</v>
      </c>
      <c r="N23" s="50">
        <f t="shared" si="4"/>
        <v>87264</v>
      </c>
      <c r="O23" s="50">
        <f t="shared" si="4"/>
        <v>9003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0">
        <f t="shared" ref="Z23" si="5">Z14+Z17+Z20</f>
        <v>258536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48037</v>
      </c>
      <c r="L24" s="50">
        <f t="shared" si="4"/>
        <v>67434</v>
      </c>
      <c r="M24" s="50">
        <f t="shared" si="4"/>
        <v>26918</v>
      </c>
      <c r="N24" s="50">
        <f t="shared" si="4"/>
        <v>82202</v>
      </c>
      <c r="O24" s="50">
        <f t="shared" si="4"/>
        <v>7747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0">
        <f t="shared" ref="Z24" si="6">Z15+Z18+Z21</f>
        <v>232338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102327</v>
      </c>
      <c r="L25" s="50">
        <f t="shared" si="4"/>
        <v>144807</v>
      </c>
      <c r="M25" s="50">
        <f t="shared" si="4"/>
        <v>57524</v>
      </c>
      <c r="N25" s="50">
        <f t="shared" si="4"/>
        <v>169466</v>
      </c>
      <c r="O25" s="50">
        <f t="shared" si="4"/>
        <v>16750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0">
        <f t="shared" ref="Z25" si="7">Z16+Z19+Z22</f>
        <v>490874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38120</v>
      </c>
      <c r="L27" s="60">
        <v>46301</v>
      </c>
      <c r="M27" s="60">
        <v>20341</v>
      </c>
      <c r="N27" s="60">
        <v>53656</v>
      </c>
      <c r="O27" s="60">
        <v>6536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0">
        <f t="shared" ref="Z27:Z35" si="8">SUM(K27:Y27)</f>
        <v>164954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35398</v>
      </c>
      <c r="L28" s="60">
        <v>43264</v>
      </c>
      <c r="M28" s="60">
        <v>18580</v>
      </c>
      <c r="N28" s="60">
        <v>54532</v>
      </c>
      <c r="O28" s="60">
        <v>5839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0">
        <f t="shared" si="8"/>
        <v>157613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73518</v>
      </c>
      <c r="L29" s="50">
        <f t="shared" ref="L29:O29" si="9">SUM(L27:L28)</f>
        <v>89565</v>
      </c>
      <c r="M29" s="50">
        <f t="shared" si="9"/>
        <v>38921</v>
      </c>
      <c r="N29" s="50">
        <f t="shared" si="9"/>
        <v>108188</v>
      </c>
      <c r="O29" s="50">
        <f t="shared" si="9"/>
        <v>12375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0">
        <f t="shared" si="8"/>
        <v>322567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466</v>
      </c>
      <c r="L30" s="60">
        <v>748</v>
      </c>
      <c r="M30" s="60">
        <v>553</v>
      </c>
      <c r="N30" s="60">
        <v>1235</v>
      </c>
      <c r="O30" s="60">
        <v>59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0">
        <f t="shared" si="8"/>
        <v>3061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330</v>
      </c>
      <c r="L31" s="60">
        <v>567</v>
      </c>
      <c r="M31" s="60">
        <v>302</v>
      </c>
      <c r="N31" s="60">
        <v>903</v>
      </c>
      <c r="O31" s="60">
        <v>38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0">
        <f t="shared" si="8"/>
        <v>2140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796</v>
      </c>
      <c r="L32" s="50">
        <f t="shared" ref="L32:O32" si="10">SUM(L30:L31)</f>
        <v>1315</v>
      </c>
      <c r="M32" s="50">
        <f t="shared" si="10"/>
        <v>855</v>
      </c>
      <c r="N32" s="50">
        <f t="shared" si="10"/>
        <v>2138</v>
      </c>
      <c r="O32" s="50">
        <f t="shared" si="10"/>
        <v>97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0">
        <f t="shared" si="8"/>
        <v>5201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2213</v>
      </c>
      <c r="L33" s="60">
        <v>4321</v>
      </c>
      <c r="M33" s="60">
        <v>1717</v>
      </c>
      <c r="N33" s="60">
        <v>5933</v>
      </c>
      <c r="O33" s="60">
        <v>517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0">
        <f t="shared" si="8"/>
        <v>14701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2056</v>
      </c>
      <c r="L34" s="60">
        <v>4088</v>
      </c>
      <c r="M34" s="60">
        <v>1850</v>
      </c>
      <c r="N34" s="60">
        <v>5906</v>
      </c>
      <c r="O34" s="60">
        <v>456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0">
        <f t="shared" si="8"/>
        <v>14356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4269</v>
      </c>
      <c r="L35" s="50">
        <f t="shared" ref="L35:O35" si="11">SUM(L33:L34)</f>
        <v>8409</v>
      </c>
      <c r="M35" s="50">
        <f t="shared" si="11"/>
        <v>3567</v>
      </c>
      <c r="N35" s="50">
        <f t="shared" si="11"/>
        <v>11839</v>
      </c>
      <c r="O35" s="50">
        <f t="shared" si="11"/>
        <v>973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0">
        <f t="shared" si="8"/>
        <v>29057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40799</v>
      </c>
      <c r="L36" s="50">
        <f t="shared" ref="L36:O38" si="12">L27+L30+L33</f>
        <v>51370</v>
      </c>
      <c r="M36" s="50">
        <f t="shared" si="12"/>
        <v>22611</v>
      </c>
      <c r="N36" s="50">
        <f t="shared" si="12"/>
        <v>60824</v>
      </c>
      <c r="O36" s="50">
        <f t="shared" si="12"/>
        <v>7112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0">
        <f t="shared" ref="Z36" si="13">Z27+Z30+Z33</f>
        <v>182716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37784</v>
      </c>
      <c r="L37" s="50">
        <f t="shared" si="12"/>
        <v>47919</v>
      </c>
      <c r="M37" s="50">
        <f t="shared" si="12"/>
        <v>20732</v>
      </c>
      <c r="N37" s="50">
        <f t="shared" si="12"/>
        <v>61341</v>
      </c>
      <c r="O37" s="50">
        <f t="shared" si="12"/>
        <v>6333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0">
        <f t="shared" ref="Z37" si="14">Z28+Z31+Z34</f>
        <v>174109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78583</v>
      </c>
      <c r="L38" s="50">
        <f t="shared" si="12"/>
        <v>99289</v>
      </c>
      <c r="M38" s="50">
        <f t="shared" si="12"/>
        <v>43343</v>
      </c>
      <c r="N38" s="50">
        <f t="shared" si="12"/>
        <v>122165</v>
      </c>
      <c r="O38" s="50">
        <f t="shared" si="12"/>
        <v>13445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0">
        <f t="shared" ref="Z38" si="16">Z29+Z32+Z35</f>
        <v>356825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218</v>
      </c>
      <c r="Q41" s="62" t="s">
        <v>219</v>
      </c>
      <c r="R41" s="63" t="s">
        <v>220</v>
      </c>
      <c r="S41" s="64" t="s">
        <v>221</v>
      </c>
      <c r="T41" s="65" t="s">
        <v>222</v>
      </c>
      <c r="U41" s="66" t="s">
        <v>223</v>
      </c>
      <c r="V41" s="67" t="s">
        <v>224</v>
      </c>
      <c r="W41" s="68" t="s">
        <v>225</v>
      </c>
      <c r="X41" s="69" t="s">
        <v>226</v>
      </c>
      <c r="Y41" s="70" t="s">
        <v>227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228</v>
      </c>
      <c r="Q42" s="72" t="s">
        <v>229</v>
      </c>
      <c r="R42" s="73" t="s">
        <v>230</v>
      </c>
      <c r="S42" s="74" t="s">
        <v>231</v>
      </c>
      <c r="T42" s="75" t="s">
        <v>232</v>
      </c>
      <c r="U42" s="76" t="s">
        <v>233</v>
      </c>
      <c r="V42" s="77" t="s">
        <v>234</v>
      </c>
      <c r="W42" s="78" t="s">
        <v>235</v>
      </c>
      <c r="X42" s="79" t="s">
        <v>236</v>
      </c>
      <c r="Y42" s="80" t="s">
        <v>237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238</v>
      </c>
      <c r="C43" s="312"/>
      <c r="D43" s="313"/>
      <c r="E43" s="311" t="s">
        <v>238</v>
      </c>
      <c r="F43" s="312"/>
      <c r="G43" s="313"/>
      <c r="H43" s="311" t="s">
        <v>238</v>
      </c>
      <c r="I43" s="312"/>
      <c r="J43" s="313"/>
      <c r="K43" s="318" t="s">
        <v>238</v>
      </c>
      <c r="L43" s="319"/>
      <c r="M43" s="308" t="s">
        <v>238</v>
      </c>
      <c r="N43" s="308" t="s">
        <v>238</v>
      </c>
      <c r="O43" s="308" t="s">
        <v>238</v>
      </c>
      <c r="P43" s="81" t="s">
        <v>239</v>
      </c>
      <c r="Q43" s="82" t="s">
        <v>240</v>
      </c>
      <c r="R43" s="83" t="s">
        <v>241</v>
      </c>
      <c r="S43" s="84" t="s">
        <v>242</v>
      </c>
      <c r="T43" s="85" t="s">
        <v>243</v>
      </c>
      <c r="U43" s="86" t="s">
        <v>244</v>
      </c>
      <c r="V43" s="87" t="s">
        <v>245</v>
      </c>
      <c r="W43" s="88" t="s">
        <v>246</v>
      </c>
      <c r="X43" s="89" t="s">
        <v>247</v>
      </c>
      <c r="Y43" s="90" t="s">
        <v>248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249</v>
      </c>
      <c r="Q44" s="92" t="s">
        <v>250</v>
      </c>
      <c r="R44" s="93" t="s">
        <v>251</v>
      </c>
      <c r="S44" s="94" t="s">
        <v>252</v>
      </c>
      <c r="T44" s="95" t="s">
        <v>253</v>
      </c>
      <c r="U44" s="96" t="s">
        <v>254</v>
      </c>
      <c r="V44" s="97" t="s">
        <v>255</v>
      </c>
      <c r="W44" s="98" t="s">
        <v>256</v>
      </c>
      <c r="X44" s="99" t="s">
        <v>257</v>
      </c>
      <c r="Y44" s="100" t="s">
        <v>258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259</v>
      </c>
      <c r="Q45" s="102" t="s">
        <v>260</v>
      </c>
      <c r="R45" s="103" t="s">
        <v>261</v>
      </c>
      <c r="S45" s="104" t="s">
        <v>262</v>
      </c>
      <c r="T45" s="105" t="s">
        <v>263</v>
      </c>
      <c r="U45" s="106" t="s">
        <v>264</v>
      </c>
      <c r="V45" s="107" t="s">
        <v>265</v>
      </c>
      <c r="W45" s="108" t="s">
        <v>266</v>
      </c>
      <c r="X45" s="109" t="s">
        <v>267</v>
      </c>
      <c r="Y45" s="110" t="s">
        <v>268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203</v>
      </c>
      <c r="AH47" s="58" t="s">
        <v>216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200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215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203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204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10" t="s">
        <v>153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91</v>
      </c>
      <c r="L57" s="60">
        <v>79</v>
      </c>
      <c r="M57" s="60">
        <v>99</v>
      </c>
      <c r="N57" s="60">
        <v>276</v>
      </c>
      <c r="O57" s="60">
        <v>13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49">
        <f t="shared" ref="Z57:Z62" si="17">SUM(K57:Y57)</f>
        <v>558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82</v>
      </c>
      <c r="L58" s="60">
        <v>136</v>
      </c>
      <c r="M58" s="60">
        <v>62</v>
      </c>
      <c r="N58" s="60">
        <v>258</v>
      </c>
      <c r="O58" s="60">
        <v>26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49">
        <f t="shared" si="17"/>
        <v>564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>SUM(K57:K58)</f>
        <v>173</v>
      </c>
      <c r="L59" s="50">
        <f>SUM(L57:L58)</f>
        <v>215</v>
      </c>
      <c r="M59" s="50">
        <f>SUM(M57:M58)</f>
        <v>161</v>
      </c>
      <c r="N59" s="50">
        <f>SUM(N57:N58)</f>
        <v>534</v>
      </c>
      <c r="O59" s="50">
        <f>SUM(O57:O58)</f>
        <v>39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0">
        <f t="shared" si="17"/>
        <v>1122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55</v>
      </c>
      <c r="L60" s="60">
        <v>70</v>
      </c>
      <c r="M60" s="60">
        <v>78</v>
      </c>
      <c r="N60" s="60">
        <v>126</v>
      </c>
      <c r="O60" s="60">
        <v>11</v>
      </c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49">
        <f t="shared" si="17"/>
        <v>340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56</v>
      </c>
      <c r="L61" s="60">
        <v>119</v>
      </c>
      <c r="M61" s="60">
        <v>50</v>
      </c>
      <c r="N61" s="60">
        <v>191</v>
      </c>
      <c r="O61" s="60">
        <v>23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49">
        <f t="shared" si="17"/>
        <v>439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>SUM(K60:K61)</f>
        <v>111</v>
      </c>
      <c r="L62" s="50">
        <f>SUM(L60:L61)</f>
        <v>189</v>
      </c>
      <c r="M62" s="50">
        <f>SUM(M60:M61)</f>
        <v>128</v>
      </c>
      <c r="N62" s="50">
        <f>SUM(N60:N61)</f>
        <v>317</v>
      </c>
      <c r="O62" s="50">
        <f>SUM(O60:O61)</f>
        <v>34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0">
        <f t="shared" si="17"/>
        <v>779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97822</v>
      </c>
      <c r="L64" s="60">
        <v>135461</v>
      </c>
      <c r="M64" s="60">
        <v>53230</v>
      </c>
      <c r="N64" s="60">
        <v>157941</v>
      </c>
      <c r="O64" s="60">
        <v>15297</v>
      </c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49">
        <f>SUM(K64:Y64)</f>
        <v>459751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82</v>
      </c>
      <c r="L65" s="60">
        <v>186</v>
      </c>
      <c r="M65" s="60">
        <v>139</v>
      </c>
      <c r="N65" s="60">
        <v>305</v>
      </c>
      <c r="O65" s="60">
        <v>6</v>
      </c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49">
        <f>SUM(K65:Y65)</f>
        <v>718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19157</v>
      </c>
      <c r="L66" s="60">
        <v>35986</v>
      </c>
      <c r="M66" s="60">
        <v>9748</v>
      </c>
      <c r="N66" s="60">
        <v>35471</v>
      </c>
      <c r="O66" s="60">
        <v>1846</v>
      </c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49">
        <f>SUM(K66:Y66)</f>
        <v>102208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>K64-K65-K66</f>
        <v>78583</v>
      </c>
      <c r="L67" s="270">
        <f>L64-L65-L66</f>
        <v>99289</v>
      </c>
      <c r="M67" s="271">
        <f>M64-M65-M66</f>
        <v>43343</v>
      </c>
      <c r="N67" s="272">
        <f>N64-N65-N66</f>
        <v>122165</v>
      </c>
      <c r="O67" s="273">
        <f>O64-O65-O66</f>
        <v>13445</v>
      </c>
      <c r="P67" s="274"/>
      <c r="Q67" s="275"/>
      <c r="R67" s="276"/>
      <c r="S67" s="277"/>
      <c r="T67" s="278"/>
      <c r="U67" s="279"/>
      <c r="V67" s="280"/>
      <c r="W67" s="281"/>
      <c r="X67" s="282"/>
      <c r="Y67" s="283"/>
      <c r="Z67" s="50">
        <f>SUM(K67:Y67)</f>
        <v>356825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218</v>
      </c>
      <c r="Q70" s="112" t="s">
        <v>219</v>
      </c>
      <c r="R70" s="113" t="s">
        <v>220</v>
      </c>
      <c r="S70" s="114" t="s">
        <v>221</v>
      </c>
      <c r="T70" s="115" t="s">
        <v>222</v>
      </c>
      <c r="U70" s="116" t="s">
        <v>223</v>
      </c>
      <c r="V70" s="117" t="s">
        <v>224</v>
      </c>
      <c r="W70" s="118" t="s">
        <v>225</v>
      </c>
      <c r="X70" s="119" t="s">
        <v>226</v>
      </c>
      <c r="Y70" s="120" t="s">
        <v>227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228</v>
      </c>
      <c r="Q71" s="122" t="s">
        <v>229</v>
      </c>
      <c r="R71" s="123" t="s">
        <v>230</v>
      </c>
      <c r="S71" s="124" t="s">
        <v>231</v>
      </c>
      <c r="T71" s="125" t="s">
        <v>232</v>
      </c>
      <c r="U71" s="126" t="s">
        <v>233</v>
      </c>
      <c r="V71" s="127" t="s">
        <v>234</v>
      </c>
      <c r="W71" s="128" t="s">
        <v>235</v>
      </c>
      <c r="X71" s="129" t="s">
        <v>236</v>
      </c>
      <c r="Y71" s="130" t="s">
        <v>237</v>
      </c>
      <c r="AC71"/>
    </row>
    <row r="72" spans="1:34" ht="22.5" customHeight="1" x14ac:dyDescent="0.25">
      <c r="A72" s="20"/>
      <c r="B72" s="311" t="s">
        <v>238</v>
      </c>
      <c r="C72" s="312"/>
      <c r="D72" s="313"/>
      <c r="E72" s="311" t="s">
        <v>238</v>
      </c>
      <c r="F72" s="312"/>
      <c r="G72" s="313"/>
      <c r="H72" s="311" t="s">
        <v>238</v>
      </c>
      <c r="I72" s="312"/>
      <c r="J72" s="313"/>
      <c r="K72" s="318" t="s">
        <v>238</v>
      </c>
      <c r="L72" s="319"/>
      <c r="M72" s="308" t="s">
        <v>238</v>
      </c>
      <c r="N72" s="308" t="s">
        <v>238</v>
      </c>
      <c r="O72" s="308" t="s">
        <v>238</v>
      </c>
      <c r="P72" s="131" t="s">
        <v>239</v>
      </c>
      <c r="Q72" s="132" t="s">
        <v>240</v>
      </c>
      <c r="R72" s="133" t="s">
        <v>241</v>
      </c>
      <c r="S72" s="134" t="s">
        <v>242</v>
      </c>
      <c r="T72" s="135" t="s">
        <v>243</v>
      </c>
      <c r="U72" s="136" t="s">
        <v>244</v>
      </c>
      <c r="V72" s="137" t="s">
        <v>245</v>
      </c>
      <c r="W72" s="138" t="s">
        <v>246</v>
      </c>
      <c r="X72" s="139" t="s">
        <v>247</v>
      </c>
      <c r="Y72" s="140" t="s">
        <v>248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249</v>
      </c>
      <c r="Q73" s="142" t="s">
        <v>250</v>
      </c>
      <c r="R73" s="143" t="s">
        <v>251</v>
      </c>
      <c r="S73" s="144" t="s">
        <v>252</v>
      </c>
      <c r="T73" s="145" t="s">
        <v>253</v>
      </c>
      <c r="U73" s="146" t="s">
        <v>254</v>
      </c>
      <c r="V73" s="147" t="s">
        <v>255</v>
      </c>
      <c r="W73" s="148" t="s">
        <v>256</v>
      </c>
      <c r="X73" s="149" t="s">
        <v>257</v>
      </c>
      <c r="Y73" s="150" t="s">
        <v>258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259</v>
      </c>
      <c r="Q74" s="152" t="s">
        <v>260</v>
      </c>
      <c r="R74" s="153" t="s">
        <v>261</v>
      </c>
      <c r="S74" s="154" t="s">
        <v>262</v>
      </c>
      <c r="T74" s="155" t="s">
        <v>263</v>
      </c>
      <c r="U74" s="156" t="s">
        <v>264</v>
      </c>
      <c r="V74" s="157" t="s">
        <v>265</v>
      </c>
      <c r="W74" s="158" t="s">
        <v>266</v>
      </c>
      <c r="X74" s="159" t="s">
        <v>267</v>
      </c>
      <c r="Y74" s="160" t="s">
        <v>268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205</v>
      </c>
      <c r="AH76" s="58" t="s">
        <v>216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200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215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205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206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10" t="s">
        <v>153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154</v>
      </c>
      <c r="B87" s="368" t="s">
        <v>155</v>
      </c>
      <c r="C87" s="368"/>
      <c r="D87" s="368"/>
      <c r="E87" s="368"/>
      <c r="F87" s="368"/>
      <c r="G87" s="368"/>
      <c r="H87" s="368"/>
      <c r="I87" s="368"/>
      <c r="J87" s="368"/>
      <c r="K87" s="60">
        <v>2729</v>
      </c>
      <c r="L87" s="60">
        <v>3449</v>
      </c>
      <c r="M87" s="60">
        <v>713</v>
      </c>
      <c r="N87" s="60">
        <v>12562</v>
      </c>
      <c r="O87" s="60">
        <v>735</v>
      </c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49">
        <f t="shared" ref="Z87:Z103" si="18">SUM(K87:Y87)</f>
        <v>20188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156</v>
      </c>
      <c r="B88" s="368" t="s">
        <v>157</v>
      </c>
      <c r="C88" s="368"/>
      <c r="D88" s="368"/>
      <c r="E88" s="368"/>
      <c r="F88" s="368"/>
      <c r="G88" s="368"/>
      <c r="H88" s="368"/>
      <c r="I88" s="368"/>
      <c r="J88" s="368"/>
      <c r="K88" s="60">
        <v>8279</v>
      </c>
      <c r="L88" s="60">
        <v>2173</v>
      </c>
      <c r="M88" s="60">
        <v>716</v>
      </c>
      <c r="N88" s="60">
        <v>2915</v>
      </c>
      <c r="O88" s="60">
        <v>484</v>
      </c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49">
        <f t="shared" si="18"/>
        <v>14567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158</v>
      </c>
      <c r="B89" s="368" t="s">
        <v>159</v>
      </c>
      <c r="C89" s="368"/>
      <c r="D89" s="368"/>
      <c r="E89" s="368"/>
      <c r="F89" s="368"/>
      <c r="G89" s="368"/>
      <c r="H89" s="368"/>
      <c r="I89" s="368"/>
      <c r="J89" s="368"/>
      <c r="K89" s="60">
        <v>2948</v>
      </c>
      <c r="L89" s="60">
        <v>23192</v>
      </c>
      <c r="M89" s="60">
        <v>538</v>
      </c>
      <c r="N89" s="60">
        <v>3777</v>
      </c>
      <c r="O89" s="60">
        <v>354</v>
      </c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49">
        <f t="shared" si="18"/>
        <v>30809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160</v>
      </c>
      <c r="B90" s="368" t="s">
        <v>161</v>
      </c>
      <c r="C90" s="368"/>
      <c r="D90" s="368"/>
      <c r="E90" s="368"/>
      <c r="F90" s="368"/>
      <c r="G90" s="368"/>
      <c r="H90" s="368"/>
      <c r="I90" s="368"/>
      <c r="J90" s="368"/>
      <c r="K90" s="60">
        <v>2516</v>
      </c>
      <c r="L90" s="60">
        <v>2119</v>
      </c>
      <c r="M90" s="60">
        <v>699</v>
      </c>
      <c r="N90" s="60">
        <v>8211</v>
      </c>
      <c r="O90" s="60">
        <v>2399</v>
      </c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49">
        <f t="shared" si="18"/>
        <v>15944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162</v>
      </c>
      <c r="B91" s="368" t="s">
        <v>163</v>
      </c>
      <c r="C91" s="368"/>
      <c r="D91" s="368"/>
      <c r="E91" s="368"/>
      <c r="F91" s="368"/>
      <c r="G91" s="368"/>
      <c r="H91" s="368"/>
      <c r="I91" s="368"/>
      <c r="J91" s="368"/>
      <c r="K91" s="60">
        <v>2596</v>
      </c>
      <c r="L91" s="60">
        <v>7693</v>
      </c>
      <c r="M91" s="60">
        <v>3267</v>
      </c>
      <c r="N91" s="60">
        <v>7855</v>
      </c>
      <c r="O91" s="60">
        <v>800</v>
      </c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49">
        <f t="shared" si="18"/>
        <v>22211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164</v>
      </c>
      <c r="B92" s="368" t="s">
        <v>165</v>
      </c>
      <c r="C92" s="368"/>
      <c r="D92" s="368"/>
      <c r="E92" s="368"/>
      <c r="F92" s="368"/>
      <c r="G92" s="368"/>
      <c r="H92" s="368"/>
      <c r="I92" s="368"/>
      <c r="J92" s="368"/>
      <c r="K92" s="60">
        <v>3208</v>
      </c>
      <c r="L92" s="60">
        <v>4082</v>
      </c>
      <c r="M92" s="60">
        <v>993</v>
      </c>
      <c r="N92" s="60">
        <v>13906</v>
      </c>
      <c r="O92" s="60">
        <v>483</v>
      </c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49">
        <f t="shared" si="18"/>
        <v>22672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166</v>
      </c>
      <c r="B93" s="368" t="s">
        <v>167</v>
      </c>
      <c r="C93" s="368"/>
      <c r="D93" s="368"/>
      <c r="E93" s="368"/>
      <c r="F93" s="368"/>
      <c r="G93" s="368"/>
      <c r="H93" s="368"/>
      <c r="I93" s="368"/>
      <c r="J93" s="368"/>
      <c r="K93" s="60">
        <v>3719</v>
      </c>
      <c r="L93" s="60">
        <v>1044</v>
      </c>
      <c r="M93" s="60">
        <v>320</v>
      </c>
      <c r="N93" s="60">
        <v>1521</v>
      </c>
      <c r="O93" s="60">
        <v>216</v>
      </c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49">
        <f t="shared" si="18"/>
        <v>6820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168</v>
      </c>
      <c r="B94" s="368" t="s">
        <v>169</v>
      </c>
      <c r="C94" s="368"/>
      <c r="D94" s="368"/>
      <c r="E94" s="368"/>
      <c r="F94" s="368"/>
      <c r="G94" s="368"/>
      <c r="H94" s="368"/>
      <c r="I94" s="368"/>
      <c r="J94" s="368"/>
      <c r="K94" s="60">
        <v>6819</v>
      </c>
      <c r="L94" s="60">
        <v>1492</v>
      </c>
      <c r="M94" s="60">
        <v>1048</v>
      </c>
      <c r="N94" s="60">
        <v>1720</v>
      </c>
      <c r="O94" s="60">
        <v>1137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49">
        <f t="shared" si="18"/>
        <v>12216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170</v>
      </c>
      <c r="B95" s="368" t="s">
        <v>171</v>
      </c>
      <c r="C95" s="368"/>
      <c r="D95" s="368"/>
      <c r="E95" s="368"/>
      <c r="F95" s="368"/>
      <c r="G95" s="368"/>
      <c r="H95" s="368"/>
      <c r="I95" s="368"/>
      <c r="J95" s="368"/>
      <c r="K95" s="60">
        <v>1196</v>
      </c>
      <c r="L95" s="60">
        <v>1245</v>
      </c>
      <c r="M95" s="60">
        <v>356</v>
      </c>
      <c r="N95" s="60">
        <v>3752</v>
      </c>
      <c r="O95" s="60">
        <v>441</v>
      </c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49">
        <f t="shared" si="18"/>
        <v>6990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172</v>
      </c>
      <c r="B96" s="368" t="s">
        <v>173</v>
      </c>
      <c r="C96" s="368"/>
      <c r="D96" s="368"/>
      <c r="E96" s="368"/>
      <c r="F96" s="368"/>
      <c r="G96" s="368"/>
      <c r="H96" s="368"/>
      <c r="I96" s="368"/>
      <c r="J96" s="368"/>
      <c r="K96" s="60">
        <v>16424</v>
      </c>
      <c r="L96" s="60">
        <v>9731</v>
      </c>
      <c r="M96" s="60">
        <v>25068</v>
      </c>
      <c r="N96" s="60">
        <v>5247</v>
      </c>
      <c r="O96" s="60">
        <v>1902</v>
      </c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49">
        <f t="shared" si="18"/>
        <v>58372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174</v>
      </c>
      <c r="B97" s="368" t="s">
        <v>175</v>
      </c>
      <c r="C97" s="368"/>
      <c r="D97" s="368"/>
      <c r="E97" s="368"/>
      <c r="F97" s="368"/>
      <c r="G97" s="368"/>
      <c r="H97" s="368"/>
      <c r="I97" s="368"/>
      <c r="J97" s="368"/>
      <c r="K97" s="60">
        <v>483</v>
      </c>
      <c r="L97" s="60">
        <v>4219</v>
      </c>
      <c r="M97" s="60">
        <v>105</v>
      </c>
      <c r="N97" s="60">
        <v>945</v>
      </c>
      <c r="O97" s="60">
        <v>83</v>
      </c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49">
        <f t="shared" si="18"/>
        <v>5835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176</v>
      </c>
      <c r="B98" s="368" t="s">
        <v>177</v>
      </c>
      <c r="C98" s="368"/>
      <c r="D98" s="368"/>
      <c r="E98" s="368"/>
      <c r="F98" s="368"/>
      <c r="G98" s="368"/>
      <c r="H98" s="368"/>
      <c r="I98" s="368"/>
      <c r="J98" s="368"/>
      <c r="K98" s="60">
        <v>2989</v>
      </c>
      <c r="L98" s="60">
        <v>2364</v>
      </c>
      <c r="M98" s="60">
        <v>688</v>
      </c>
      <c r="N98" s="60">
        <v>1190</v>
      </c>
      <c r="O98" s="60">
        <v>139</v>
      </c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49">
        <f t="shared" si="18"/>
        <v>7370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178</v>
      </c>
      <c r="B99" s="368" t="s">
        <v>179</v>
      </c>
      <c r="C99" s="368"/>
      <c r="D99" s="368"/>
      <c r="E99" s="368"/>
      <c r="F99" s="368"/>
      <c r="G99" s="368"/>
      <c r="H99" s="368"/>
      <c r="I99" s="368"/>
      <c r="J99" s="368"/>
      <c r="K99" s="60">
        <v>2369</v>
      </c>
      <c r="L99" s="60">
        <v>1595</v>
      </c>
      <c r="M99" s="60">
        <v>695</v>
      </c>
      <c r="N99" s="60">
        <v>5088</v>
      </c>
      <c r="O99" s="60">
        <v>288</v>
      </c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49">
        <f t="shared" si="18"/>
        <v>10035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180</v>
      </c>
      <c r="B100" s="368" t="s">
        <v>181</v>
      </c>
      <c r="C100" s="368"/>
      <c r="D100" s="368"/>
      <c r="E100" s="368"/>
      <c r="F100" s="368"/>
      <c r="G100" s="368"/>
      <c r="H100" s="368"/>
      <c r="I100" s="368"/>
      <c r="J100" s="368"/>
      <c r="K100" s="60">
        <v>1096</v>
      </c>
      <c r="L100" s="60">
        <v>751</v>
      </c>
      <c r="M100" s="60">
        <v>283</v>
      </c>
      <c r="N100" s="60">
        <v>2154</v>
      </c>
      <c r="O100" s="60">
        <v>173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49">
        <f t="shared" si="18"/>
        <v>4457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182</v>
      </c>
      <c r="B101" s="368" t="s">
        <v>183</v>
      </c>
      <c r="C101" s="368"/>
      <c r="D101" s="368"/>
      <c r="E101" s="368"/>
      <c r="F101" s="368"/>
      <c r="G101" s="368"/>
      <c r="H101" s="368"/>
      <c r="I101" s="368"/>
      <c r="J101" s="368"/>
      <c r="K101" s="60">
        <v>441</v>
      </c>
      <c r="L101" s="60">
        <v>328</v>
      </c>
      <c r="M101" s="60">
        <v>148</v>
      </c>
      <c r="N101" s="60">
        <v>633</v>
      </c>
      <c r="O101" s="60">
        <v>53</v>
      </c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49">
        <f t="shared" si="18"/>
        <v>1603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184</v>
      </c>
      <c r="B102" s="368" t="s">
        <v>185</v>
      </c>
      <c r="C102" s="368"/>
      <c r="D102" s="368"/>
      <c r="E102" s="368"/>
      <c r="F102" s="368"/>
      <c r="G102" s="368"/>
      <c r="H102" s="368"/>
      <c r="I102" s="368"/>
      <c r="J102" s="368"/>
      <c r="K102" s="60">
        <v>689</v>
      </c>
      <c r="L102" s="60">
        <v>968</v>
      </c>
      <c r="M102" s="60">
        <v>193</v>
      </c>
      <c r="N102" s="60">
        <v>3537</v>
      </c>
      <c r="O102" s="60">
        <v>397</v>
      </c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49">
        <f t="shared" si="18"/>
        <v>5784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186</v>
      </c>
      <c r="B103" s="368" t="s">
        <v>187</v>
      </c>
      <c r="C103" s="368"/>
      <c r="D103" s="368"/>
      <c r="E103" s="368"/>
      <c r="F103" s="368"/>
      <c r="G103" s="368"/>
      <c r="H103" s="368"/>
      <c r="I103" s="368"/>
      <c r="J103" s="368"/>
      <c r="K103" s="60">
        <v>3389</v>
      </c>
      <c r="L103" s="60">
        <v>8162</v>
      </c>
      <c r="M103" s="60">
        <v>1237</v>
      </c>
      <c r="N103" s="60">
        <v>3440</v>
      </c>
      <c r="O103" s="60">
        <v>372</v>
      </c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49">
        <f t="shared" si="18"/>
        <v>16600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218</v>
      </c>
      <c r="Q106" s="162" t="s">
        <v>219</v>
      </c>
      <c r="R106" s="163" t="s">
        <v>220</v>
      </c>
      <c r="S106" s="164" t="s">
        <v>221</v>
      </c>
      <c r="T106" s="165" t="s">
        <v>222</v>
      </c>
      <c r="U106" s="166" t="s">
        <v>223</v>
      </c>
      <c r="V106" s="167" t="s">
        <v>224</v>
      </c>
      <c r="W106" s="168" t="s">
        <v>225</v>
      </c>
      <c r="X106" s="169" t="s">
        <v>226</v>
      </c>
      <c r="Y106" s="170" t="s">
        <v>227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228</v>
      </c>
      <c r="Q107" s="172" t="s">
        <v>229</v>
      </c>
      <c r="R107" s="173" t="s">
        <v>230</v>
      </c>
      <c r="S107" s="174" t="s">
        <v>231</v>
      </c>
      <c r="T107" s="175" t="s">
        <v>232</v>
      </c>
      <c r="U107" s="176" t="s">
        <v>233</v>
      </c>
      <c r="V107" s="177" t="s">
        <v>234</v>
      </c>
      <c r="W107" s="178" t="s">
        <v>235</v>
      </c>
      <c r="X107" s="179" t="s">
        <v>236</v>
      </c>
      <c r="Y107" s="180" t="s">
        <v>237</v>
      </c>
      <c r="AC107"/>
    </row>
    <row r="108" spans="1:34" ht="22.5" customHeight="1" x14ac:dyDescent="0.25">
      <c r="A108" s="20"/>
      <c r="B108" s="311" t="s">
        <v>238</v>
      </c>
      <c r="C108" s="312"/>
      <c r="D108" s="313"/>
      <c r="E108" s="311" t="s">
        <v>238</v>
      </c>
      <c r="F108" s="312"/>
      <c r="G108" s="313"/>
      <c r="H108" s="311" t="s">
        <v>238</v>
      </c>
      <c r="I108" s="312"/>
      <c r="J108" s="313"/>
      <c r="K108" s="318" t="s">
        <v>238</v>
      </c>
      <c r="L108" s="319"/>
      <c r="M108" s="308" t="s">
        <v>238</v>
      </c>
      <c r="N108" s="308" t="s">
        <v>238</v>
      </c>
      <c r="O108" s="308" t="s">
        <v>238</v>
      </c>
      <c r="P108" s="181" t="s">
        <v>239</v>
      </c>
      <c r="Q108" s="182" t="s">
        <v>240</v>
      </c>
      <c r="R108" s="183" t="s">
        <v>241</v>
      </c>
      <c r="S108" s="184" t="s">
        <v>242</v>
      </c>
      <c r="T108" s="185" t="s">
        <v>243</v>
      </c>
      <c r="U108" s="186" t="s">
        <v>244</v>
      </c>
      <c r="V108" s="187" t="s">
        <v>245</v>
      </c>
      <c r="W108" s="188" t="s">
        <v>246</v>
      </c>
      <c r="X108" s="189" t="s">
        <v>247</v>
      </c>
      <c r="Y108" s="190" t="s">
        <v>248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249</v>
      </c>
      <c r="Q109" s="192" t="s">
        <v>250</v>
      </c>
      <c r="R109" s="193" t="s">
        <v>251</v>
      </c>
      <c r="S109" s="194" t="s">
        <v>252</v>
      </c>
      <c r="T109" s="195" t="s">
        <v>253</v>
      </c>
      <c r="U109" s="196" t="s">
        <v>254</v>
      </c>
      <c r="V109" s="197" t="s">
        <v>255</v>
      </c>
      <c r="W109" s="198" t="s">
        <v>256</v>
      </c>
      <c r="X109" s="199" t="s">
        <v>257</v>
      </c>
      <c r="Y109" s="200" t="s">
        <v>258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259</v>
      </c>
      <c r="Q110" s="202" t="s">
        <v>260</v>
      </c>
      <c r="R110" s="203" t="s">
        <v>261</v>
      </c>
      <c r="S110" s="204" t="s">
        <v>262</v>
      </c>
      <c r="T110" s="205" t="s">
        <v>263</v>
      </c>
      <c r="U110" s="206" t="s">
        <v>264</v>
      </c>
      <c r="V110" s="207" t="s">
        <v>265</v>
      </c>
      <c r="W110" s="208" t="s">
        <v>266</v>
      </c>
      <c r="X110" s="209" t="s">
        <v>267</v>
      </c>
      <c r="Y110" s="210" t="s">
        <v>268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207</v>
      </c>
      <c r="AH112" s="58" t="s">
        <v>216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200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215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207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208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10" t="s">
        <v>153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188</v>
      </c>
      <c r="B123" s="368" t="s">
        <v>189</v>
      </c>
      <c r="C123" s="368"/>
      <c r="D123" s="368"/>
      <c r="E123" s="368"/>
      <c r="F123" s="368"/>
      <c r="G123" s="368"/>
      <c r="H123" s="368"/>
      <c r="I123" s="368"/>
      <c r="J123" s="368"/>
      <c r="K123" s="60">
        <v>1639</v>
      </c>
      <c r="L123" s="60">
        <v>1140</v>
      </c>
      <c r="M123" s="60">
        <v>362</v>
      </c>
      <c r="N123" s="60">
        <v>1883</v>
      </c>
      <c r="O123" s="60">
        <v>333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49">
        <f t="shared" ref="Z123:Z128" si="19">SUM(K123:Y123)</f>
        <v>5357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190</v>
      </c>
      <c r="B124" s="368" t="s">
        <v>191</v>
      </c>
      <c r="C124" s="368"/>
      <c r="D124" s="368"/>
      <c r="E124" s="368"/>
      <c r="F124" s="368"/>
      <c r="G124" s="368"/>
      <c r="H124" s="368"/>
      <c r="I124" s="368"/>
      <c r="J124" s="368"/>
      <c r="K124" s="60">
        <v>1080</v>
      </c>
      <c r="L124" s="60">
        <v>1635</v>
      </c>
      <c r="M124" s="60">
        <v>663</v>
      </c>
      <c r="N124" s="60">
        <v>7359</v>
      </c>
      <c r="O124" s="60">
        <v>165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49">
        <f t="shared" si="19"/>
        <v>10902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192</v>
      </c>
      <c r="B125" s="368" t="s">
        <v>193</v>
      </c>
      <c r="C125" s="368"/>
      <c r="D125" s="368"/>
      <c r="E125" s="368"/>
      <c r="F125" s="368"/>
      <c r="G125" s="368"/>
      <c r="H125" s="368"/>
      <c r="I125" s="368"/>
      <c r="J125" s="368"/>
      <c r="K125" s="60">
        <v>1092</v>
      </c>
      <c r="L125" s="60">
        <v>931</v>
      </c>
      <c r="M125" s="60">
        <v>223</v>
      </c>
      <c r="N125" s="60">
        <v>9078</v>
      </c>
      <c r="O125" s="60">
        <v>357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49">
        <f t="shared" si="19"/>
        <v>11681</v>
      </c>
      <c r="AA125" s="23"/>
      <c r="AC125" s="17" t="s">
        <v>59</v>
      </c>
      <c r="AD125" s="1" t="s">
        <v>141</v>
      </c>
    </row>
    <row r="126" spans="1:34" ht="33" customHeight="1" x14ac:dyDescent="0.25">
      <c r="A126" s="15" t="s">
        <v>194</v>
      </c>
      <c r="B126" s="368" t="s">
        <v>195</v>
      </c>
      <c r="C126" s="368"/>
      <c r="D126" s="368"/>
      <c r="E126" s="368"/>
      <c r="F126" s="368"/>
      <c r="G126" s="368"/>
      <c r="H126" s="368"/>
      <c r="I126" s="368"/>
      <c r="J126" s="368"/>
      <c r="K126" s="60">
        <v>637</v>
      </c>
      <c r="L126" s="60">
        <v>13427</v>
      </c>
      <c r="M126" s="60">
        <v>1624</v>
      </c>
      <c r="N126" s="60">
        <v>2062</v>
      </c>
      <c r="O126" s="60">
        <v>104</v>
      </c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49">
        <f t="shared" si="19"/>
        <v>17854</v>
      </c>
      <c r="AA126" s="23"/>
      <c r="AC126" s="17" t="s">
        <v>59</v>
      </c>
      <c r="AD126" s="1" t="s">
        <v>141</v>
      </c>
    </row>
    <row r="127" spans="1:34" ht="33" customHeight="1" x14ac:dyDescent="0.25">
      <c r="A127" s="15" t="s">
        <v>196</v>
      </c>
      <c r="B127" s="368" t="s">
        <v>197</v>
      </c>
      <c r="C127" s="368"/>
      <c r="D127" s="368"/>
      <c r="E127" s="368"/>
      <c r="F127" s="368"/>
      <c r="G127" s="368"/>
      <c r="H127" s="368"/>
      <c r="I127" s="368"/>
      <c r="J127" s="368"/>
      <c r="K127" s="60">
        <v>1358</v>
      </c>
      <c r="L127" s="60">
        <v>362</v>
      </c>
      <c r="M127" s="60">
        <v>259</v>
      </c>
      <c r="N127" s="60">
        <v>7206</v>
      </c>
      <c r="O127" s="60">
        <v>195</v>
      </c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49">
        <f t="shared" si="19"/>
        <v>9380</v>
      </c>
      <c r="AA127" s="23"/>
      <c r="AC127" s="17" t="s">
        <v>59</v>
      </c>
      <c r="AD127" s="1" t="s">
        <v>141</v>
      </c>
    </row>
    <row r="128" spans="1:34" ht="33" customHeight="1" x14ac:dyDescent="0.25">
      <c r="A128" s="15" t="s">
        <v>198</v>
      </c>
      <c r="B128" s="368" t="s">
        <v>199</v>
      </c>
      <c r="C128" s="368"/>
      <c r="D128" s="368"/>
      <c r="E128" s="368"/>
      <c r="F128" s="368"/>
      <c r="G128" s="368"/>
      <c r="H128" s="368"/>
      <c r="I128" s="368"/>
      <c r="J128" s="368"/>
      <c r="K128" s="60">
        <v>778</v>
      </c>
      <c r="L128" s="60">
        <v>428</v>
      </c>
      <c r="M128" s="60">
        <v>166</v>
      </c>
      <c r="N128" s="60">
        <v>1314</v>
      </c>
      <c r="O128" s="60">
        <v>194</v>
      </c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49">
        <f t="shared" si="19"/>
        <v>2880</v>
      </c>
      <c r="AA128" s="23"/>
      <c r="AC128" s="17" t="s">
        <v>59</v>
      </c>
      <c r="AD128" s="1" t="s">
        <v>141</v>
      </c>
    </row>
    <row r="129" spans="1:30" ht="33" customHeight="1" x14ac:dyDescent="0.25">
      <c r="A129" s="57"/>
      <c r="B129" s="369"/>
      <c r="C129" s="368"/>
      <c r="D129" s="368"/>
      <c r="E129" s="368"/>
      <c r="F129" s="368"/>
      <c r="G129" s="368"/>
      <c r="H129" s="368"/>
      <c r="I129" s="368"/>
      <c r="J129" s="368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3"/>
      <c r="AC129" s="17" t="s">
        <v>59</v>
      </c>
      <c r="AD129" s="1" t="s">
        <v>141</v>
      </c>
    </row>
    <row r="130" spans="1:30" ht="33" customHeight="1" x14ac:dyDescent="0.25">
      <c r="A130" s="57"/>
      <c r="B130" s="369"/>
      <c r="C130" s="368"/>
      <c r="D130" s="368"/>
      <c r="E130" s="368"/>
      <c r="F130" s="368"/>
      <c r="G130" s="368"/>
      <c r="H130" s="368"/>
      <c r="I130" s="368"/>
      <c r="J130" s="368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 x14ac:dyDescent="0.25">
      <c r="A131" s="57"/>
      <c r="B131" s="369"/>
      <c r="C131" s="368"/>
      <c r="D131" s="368"/>
      <c r="E131" s="368"/>
      <c r="F131" s="368"/>
      <c r="G131" s="368"/>
      <c r="H131" s="368"/>
      <c r="I131" s="368"/>
      <c r="J131" s="368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 x14ac:dyDescent="0.25">
      <c r="A132" s="57"/>
      <c r="B132" s="369"/>
      <c r="C132" s="368"/>
      <c r="D132" s="368"/>
      <c r="E132" s="368"/>
      <c r="F132" s="368"/>
      <c r="G132" s="368"/>
      <c r="H132" s="368"/>
      <c r="I132" s="368"/>
      <c r="J132" s="368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 x14ac:dyDescent="0.25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 x14ac:dyDescent="0.25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218</v>
      </c>
      <c r="Q142" s="212" t="s">
        <v>219</v>
      </c>
      <c r="R142" s="213" t="s">
        <v>220</v>
      </c>
      <c r="S142" s="214" t="s">
        <v>221</v>
      </c>
      <c r="T142" s="215" t="s">
        <v>222</v>
      </c>
      <c r="U142" s="216" t="s">
        <v>223</v>
      </c>
      <c r="V142" s="217" t="s">
        <v>224</v>
      </c>
      <c r="W142" s="218" t="s">
        <v>225</v>
      </c>
      <c r="X142" s="219" t="s">
        <v>226</v>
      </c>
      <c r="Y142" s="220" t="s">
        <v>227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228</v>
      </c>
      <c r="Q143" s="222" t="s">
        <v>229</v>
      </c>
      <c r="R143" s="223" t="s">
        <v>230</v>
      </c>
      <c r="S143" s="224" t="s">
        <v>231</v>
      </c>
      <c r="T143" s="225" t="s">
        <v>232</v>
      </c>
      <c r="U143" s="226" t="s">
        <v>233</v>
      </c>
      <c r="V143" s="227" t="s">
        <v>234</v>
      </c>
      <c r="W143" s="228" t="s">
        <v>235</v>
      </c>
      <c r="X143" s="229" t="s">
        <v>236</v>
      </c>
      <c r="Y143" s="230" t="s">
        <v>237</v>
      </c>
      <c r="AC143"/>
    </row>
    <row r="144" spans="1:30" ht="22.5" customHeight="1" x14ac:dyDescent="0.25">
      <c r="A144" s="20"/>
      <c r="B144" s="311" t="s">
        <v>238</v>
      </c>
      <c r="C144" s="312"/>
      <c r="D144" s="313"/>
      <c r="E144" s="311" t="s">
        <v>238</v>
      </c>
      <c r="F144" s="312"/>
      <c r="G144" s="313"/>
      <c r="H144" s="311" t="s">
        <v>238</v>
      </c>
      <c r="I144" s="312"/>
      <c r="J144" s="313"/>
      <c r="K144" s="318" t="s">
        <v>238</v>
      </c>
      <c r="L144" s="319"/>
      <c r="M144" s="308" t="s">
        <v>238</v>
      </c>
      <c r="N144" s="308" t="s">
        <v>238</v>
      </c>
      <c r="O144" s="308" t="s">
        <v>238</v>
      </c>
      <c r="P144" s="231" t="s">
        <v>239</v>
      </c>
      <c r="Q144" s="232" t="s">
        <v>240</v>
      </c>
      <c r="R144" s="233" t="s">
        <v>241</v>
      </c>
      <c r="S144" s="234" t="s">
        <v>242</v>
      </c>
      <c r="T144" s="235" t="s">
        <v>243</v>
      </c>
      <c r="U144" s="236" t="s">
        <v>244</v>
      </c>
      <c r="V144" s="237" t="s">
        <v>245</v>
      </c>
      <c r="W144" s="238" t="s">
        <v>246</v>
      </c>
      <c r="X144" s="239" t="s">
        <v>247</v>
      </c>
      <c r="Y144" s="240" t="s">
        <v>248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249</v>
      </c>
      <c r="Q145" s="242" t="s">
        <v>250</v>
      </c>
      <c r="R145" s="243" t="s">
        <v>251</v>
      </c>
      <c r="S145" s="244" t="s">
        <v>252</v>
      </c>
      <c r="T145" s="245" t="s">
        <v>253</v>
      </c>
      <c r="U145" s="246" t="s">
        <v>254</v>
      </c>
      <c r="V145" s="247" t="s">
        <v>255</v>
      </c>
      <c r="W145" s="248" t="s">
        <v>256</v>
      </c>
      <c r="X145" s="249" t="s">
        <v>257</v>
      </c>
      <c r="Y145" s="250" t="s">
        <v>258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259</v>
      </c>
      <c r="Q146" s="252" t="s">
        <v>260</v>
      </c>
      <c r="R146" s="253" t="s">
        <v>261</v>
      </c>
      <c r="S146" s="254" t="s">
        <v>262</v>
      </c>
      <c r="T146" s="255" t="s">
        <v>263</v>
      </c>
      <c r="U146" s="256" t="s">
        <v>264</v>
      </c>
      <c r="V146" s="257" t="s">
        <v>265</v>
      </c>
      <c r="W146" s="258" t="s">
        <v>266</v>
      </c>
      <c r="X146" s="259" t="s">
        <v>267</v>
      </c>
      <c r="Y146" s="260" t="s">
        <v>268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209</v>
      </c>
      <c r="AH148" s="58" t="s">
        <v>216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200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215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209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210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10" t="s">
        <v>153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213</v>
      </c>
      <c r="C158" s="371"/>
      <c r="D158" s="371"/>
      <c r="E158" s="371"/>
      <c r="F158" s="371"/>
      <c r="G158" s="371"/>
      <c r="H158" s="371"/>
      <c r="I158" s="371"/>
      <c r="J158" s="372"/>
      <c r="K158" s="51">
        <f>K87+K88+K89+K90+K91+K92+K93+K94+K95+K96+K97+K98+K99+K100+K101+K102+K103+K123+K124+K125+K126+K127+K128+K129+K130+K131+K132+K133+K134+K135+K136+K137+K138+K139</f>
        <v>68474</v>
      </c>
      <c r="L158" s="51">
        <f>L87+L88+L89+L90+L91+L92+L93+L94+L95+L96+L97+L98+L99+L100+L101+L102+L103+L123+L124+L125+L126+L127+L128+L129+L130+L131+L132+L133+L134+L135+L136+L137+L138+L139</f>
        <v>92530</v>
      </c>
      <c r="M158" s="51">
        <f>M87+M88+M89+M90+M91+M92+M93+M94+M95+M96+M97+M98+M99+M100+M101+M102+M103+M123+M124+M125+M126+M127+M128+M129+M130+M131+M132+M133+M134+M135+M136+M137+M138+M139</f>
        <v>40364</v>
      </c>
      <c r="N158" s="51">
        <f>N87+N88+N89+N90+N91+N92+N93+N94+N95+N96+N97+N98+N99+N100+N101+N102+N103+N123+N124+N125+N126+N127+N128+N129+N130+N131+N132+N133+N134+N135+N136+N137+N138+N139</f>
        <v>107355</v>
      </c>
      <c r="O158" s="51">
        <f>O87+O88+O89+O90+O91+O92+O93+O94+O95+O96+O97+O98+O99+O100+O101+O102+O103+O123+O124+O125+O126+O127+O128+O129+O130+O131+O132+O133+O134+O135+O136+O137+O138+O139</f>
        <v>11804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1">
        <f>SUM(K158:Y158)</f>
        <v>320527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10109</v>
      </c>
      <c r="L159" s="60">
        <v>6759</v>
      </c>
      <c r="M159" s="60">
        <v>2979</v>
      </c>
      <c r="N159" s="60">
        <v>14810</v>
      </c>
      <c r="O159" s="60">
        <v>1641</v>
      </c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49">
        <f>SUM(K159:Y159)</f>
        <v>36298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214</v>
      </c>
      <c r="C160" s="371"/>
      <c r="D160" s="371"/>
      <c r="E160" s="371"/>
      <c r="F160" s="371"/>
      <c r="G160" s="371"/>
      <c r="H160" s="371"/>
      <c r="I160" s="371"/>
      <c r="J160" s="372"/>
      <c r="K160" s="51">
        <f>K158+K159</f>
        <v>78583</v>
      </c>
      <c r="L160" s="51">
        <f>L158+L159</f>
        <v>99289</v>
      </c>
      <c r="M160" s="51">
        <f>M158+M159</f>
        <v>43343</v>
      </c>
      <c r="N160" s="51">
        <f>N158+N159</f>
        <v>122165</v>
      </c>
      <c r="O160" s="51">
        <f>O158+O159</f>
        <v>13445</v>
      </c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1">
        <f>SUM(K160:Y160)</f>
        <v>356825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238</v>
      </c>
      <c r="D166" s="377"/>
      <c r="E166" s="377"/>
      <c r="F166" s="377"/>
      <c r="G166" s="376" t="s">
        <v>238</v>
      </c>
      <c r="H166" s="377"/>
      <c r="I166" s="377"/>
      <c r="J166" s="377"/>
      <c r="K166" s="376" t="s">
        <v>238</v>
      </c>
      <c r="L166" s="377"/>
      <c r="M166" s="377"/>
      <c r="N166" s="376" t="s">
        <v>238</v>
      </c>
      <c r="O166" s="377"/>
      <c r="P166" s="377"/>
      <c r="Q166" s="376" t="s">
        <v>238</v>
      </c>
      <c r="R166" s="377"/>
      <c r="S166" s="377"/>
      <c r="T166" s="376" t="s">
        <v>238</v>
      </c>
      <c r="U166" s="377"/>
      <c r="V166" s="377"/>
      <c r="W166" s="376" t="s">
        <v>238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218</v>
      </c>
      <c r="D169" s="380"/>
      <c r="E169" s="380"/>
      <c r="F169" s="381"/>
      <c r="G169" s="379" t="s">
        <v>219</v>
      </c>
      <c r="H169" s="380"/>
      <c r="I169" s="381"/>
      <c r="J169" s="379" t="s">
        <v>220</v>
      </c>
      <c r="K169" s="381"/>
      <c r="L169" s="379" t="s">
        <v>221</v>
      </c>
      <c r="M169" s="381"/>
      <c r="N169" s="379" t="s">
        <v>222</v>
      </c>
      <c r="O169" s="381"/>
      <c r="P169" s="379" t="s">
        <v>223</v>
      </c>
      <c r="Q169" s="381"/>
      <c r="R169" s="379" t="s">
        <v>224</v>
      </c>
      <c r="S169" s="381"/>
      <c r="T169" s="379" t="s">
        <v>225</v>
      </c>
      <c r="U169" s="381"/>
      <c r="V169" s="379" t="s">
        <v>226</v>
      </c>
      <c r="W169" s="381"/>
      <c r="X169" s="379" t="s">
        <v>227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228</v>
      </c>
      <c r="D171" s="386"/>
      <c r="E171" s="386"/>
      <c r="F171" s="386"/>
      <c r="G171" s="385" t="s">
        <v>229</v>
      </c>
      <c r="H171" s="386"/>
      <c r="I171" s="386"/>
      <c r="J171" s="385" t="s">
        <v>230</v>
      </c>
      <c r="K171" s="386"/>
      <c r="L171" s="385" t="s">
        <v>231</v>
      </c>
      <c r="M171" s="386"/>
      <c r="N171" s="385" t="s">
        <v>232</v>
      </c>
      <c r="O171" s="386"/>
      <c r="P171" s="385" t="s">
        <v>233</v>
      </c>
      <c r="Q171" s="386"/>
      <c r="R171" s="385" t="s">
        <v>234</v>
      </c>
      <c r="S171" s="386"/>
      <c r="T171" s="385" t="s">
        <v>235</v>
      </c>
      <c r="U171" s="386"/>
      <c r="V171" s="385" t="s">
        <v>236</v>
      </c>
      <c r="W171" s="386"/>
      <c r="X171" s="385" t="s">
        <v>237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239</v>
      </c>
      <c r="D173" s="389"/>
      <c r="E173" s="389"/>
      <c r="F173" s="389"/>
      <c r="G173" s="388" t="s">
        <v>240</v>
      </c>
      <c r="H173" s="389"/>
      <c r="I173" s="389"/>
      <c r="J173" s="390" t="s">
        <v>241</v>
      </c>
      <c r="K173" s="391"/>
      <c r="L173" s="390" t="s">
        <v>242</v>
      </c>
      <c r="M173" s="391"/>
      <c r="N173" s="388" t="s">
        <v>243</v>
      </c>
      <c r="O173" s="389"/>
      <c r="P173" s="390" t="s">
        <v>244</v>
      </c>
      <c r="Q173" s="391"/>
      <c r="R173" s="390" t="s">
        <v>245</v>
      </c>
      <c r="S173" s="391"/>
      <c r="T173" s="388" t="s">
        <v>246</v>
      </c>
      <c r="U173" s="389"/>
      <c r="V173" s="390" t="s">
        <v>247</v>
      </c>
      <c r="W173" s="391"/>
      <c r="X173" s="390" t="s">
        <v>248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249</v>
      </c>
      <c r="D175" s="393"/>
      <c r="E175" s="393"/>
      <c r="F175" s="393"/>
      <c r="G175" s="392" t="s">
        <v>250</v>
      </c>
      <c r="H175" s="393"/>
      <c r="I175" s="393"/>
      <c r="J175" s="385" t="s">
        <v>251</v>
      </c>
      <c r="K175" s="386"/>
      <c r="L175" s="392" t="s">
        <v>252</v>
      </c>
      <c r="M175" s="393"/>
      <c r="N175" s="392" t="s">
        <v>253</v>
      </c>
      <c r="O175" s="393"/>
      <c r="P175" s="392" t="s">
        <v>254</v>
      </c>
      <c r="Q175" s="393"/>
      <c r="R175" s="385" t="s">
        <v>255</v>
      </c>
      <c r="S175" s="386"/>
      <c r="T175" s="392" t="s">
        <v>256</v>
      </c>
      <c r="U175" s="393"/>
      <c r="V175" s="385" t="s">
        <v>257</v>
      </c>
      <c r="W175" s="386"/>
      <c r="X175" s="385" t="s">
        <v>258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259</v>
      </c>
      <c r="D177" s="389"/>
      <c r="E177" s="389"/>
      <c r="F177" s="389"/>
      <c r="G177" s="388" t="s">
        <v>260</v>
      </c>
      <c r="H177" s="389"/>
      <c r="I177" s="389"/>
      <c r="J177" s="390" t="s">
        <v>261</v>
      </c>
      <c r="K177" s="391"/>
      <c r="L177" s="390" t="s">
        <v>262</v>
      </c>
      <c r="M177" s="391"/>
      <c r="N177" s="388" t="s">
        <v>263</v>
      </c>
      <c r="O177" s="389"/>
      <c r="P177" s="390" t="s">
        <v>264</v>
      </c>
      <c r="Q177" s="391"/>
      <c r="R177" s="390" t="s">
        <v>265</v>
      </c>
      <c r="S177" s="391"/>
      <c r="T177" s="388" t="s">
        <v>266</v>
      </c>
      <c r="U177" s="389"/>
      <c r="V177" s="390" t="s">
        <v>267</v>
      </c>
      <c r="W177" s="391"/>
      <c r="X177" s="390" t="s">
        <v>268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114" priority="96">
      <formula>ISBLANK(INDIRECT(ADDRESS(ROW(), COLUMN())))</formula>
    </cfRule>
  </conditionalFormatting>
  <conditionalFormatting sqref="P162:Q162 S162:T162 V162:Y162">
    <cfRule type="cellIs" dxfId="113" priority="97" operator="lessThan">
      <formula>0</formula>
    </cfRule>
  </conditionalFormatting>
  <conditionalFormatting sqref="P162:Q162 S162:T162 V162:Y162">
    <cfRule type="cellIs" dxfId="112" priority="98" operator="greaterThan">
      <formula>9</formula>
    </cfRule>
  </conditionalFormatting>
  <conditionalFormatting sqref="P162:Q162 S162:T162 V162:Y162">
    <cfRule type="expression" dxfId="111" priority="99">
      <formula>ISBLANK(INDIRECT(ADDRESS(ROW(), COLUMN())))</formula>
    </cfRule>
  </conditionalFormatting>
  <conditionalFormatting sqref="P162:Q162 S162:T162 V162:Y162">
    <cfRule type="expression" dxfId="110" priority="100">
      <formula>ISTEXT(INDIRECT(ADDRESS(ROW(), COLUMN())))</formula>
    </cfRule>
  </conditionalFormatting>
  <conditionalFormatting sqref="P14:Y15 P17:Y18 P20:Y21 P27:Y28 P30:Y31 P33:Y34 P57:Y58 P60:Y61 P64:Y66 L129:Y139 P159:Y159 P87:Y103 P123:Y128">
    <cfRule type="expression" dxfId="109" priority="101">
      <formula>CELL("Protect",INDIRECT(ADDRESS(ROW(), COLUMN())))</formula>
    </cfRule>
  </conditionalFormatting>
  <conditionalFormatting sqref="P14:Y15 P17:Y18 P20:Y21 P27:Y28 P30:Y31 P33:Y34 P57:Y58 P60:Y61 P64:Y66 K129:Y139 P159:Y159 P87:Y103 P123:Y128">
    <cfRule type="cellIs" dxfId="108" priority="102" operator="equal">
      <formula>"   "</formula>
    </cfRule>
    <cfRule type="expression" dxfId="107" priority="103">
      <formula>ISBLANK(INDIRECT(ADDRESS(ROW(), COLUMN())))</formula>
    </cfRule>
  </conditionalFormatting>
  <conditionalFormatting sqref="P14:Y15 P17:Y18 P20:Y21 P27:Y28 P30:Y31 P33:Y34 P57:Y58 P60:Y61 P64:Y66 K129:Y139 P159:Y159 P87:Y103 P123:Y128">
    <cfRule type="cellIs" dxfId="106" priority="104" operator="equal">
      <formula>"   "</formula>
    </cfRule>
    <cfRule type="cellIs" dxfId="105" priority="105" operator="lessThan">
      <formula>0</formula>
    </cfRule>
    <cfRule type="expression" dxfId="104" priority="106">
      <formula>ISTEXT(INDIRECT(ADDRESS(ROW(), COLUMN())))</formula>
    </cfRule>
  </conditionalFormatting>
  <conditionalFormatting sqref="K29:Y29 P27:Y28 K32:Y32 P30:Y31 K35:Y38 P33:Y34">
    <cfRule type="cellIs" dxfId="103" priority="107" operator="greaterThan">
      <formula>K14</formula>
    </cfRule>
  </conditionalFormatting>
  <conditionalFormatting sqref="K59:Y59 P57:Y58">
    <cfRule type="cellIs" dxfId="102" priority="108" operator="greaterThan">
      <formula>K23</formula>
    </cfRule>
  </conditionalFormatting>
  <conditionalFormatting sqref="K62:Y62 P60:Y61">
    <cfRule type="cellIs" dxfId="101" priority="109" operator="greaterThan">
      <formula>K36</formula>
    </cfRule>
  </conditionalFormatting>
  <conditionalFormatting sqref="K38:Y38">
    <cfRule type="expression" dxfId="100" priority="110">
      <formula>IF(K67&gt;0,INDIRECT(ADDRESS(ROW(), COLUMN()))&lt;&gt;K67,0)</formula>
    </cfRule>
    <cfRule type="expression" dxfId="99" priority="111">
      <formula>IF(K160&gt;0,INDIRECT(ADDRESS(ROW(), COLUMN()))&lt;&gt;K160,0)</formula>
    </cfRule>
  </conditionalFormatting>
  <conditionalFormatting sqref="K67:Y67">
    <cfRule type="expression" dxfId="98" priority="112">
      <formula>IF(K160&gt;0,INDIRECT(ADDRESS(ROW(), COLUMN()))&lt;&gt;K160,0)</formula>
    </cfRule>
    <cfRule type="cellIs" dxfId="97" priority="113" operator="notEqual">
      <formula>K38</formula>
    </cfRule>
  </conditionalFormatting>
  <conditionalFormatting sqref="K160:Y160">
    <cfRule type="cellIs" dxfId="96" priority="114" operator="notEqual">
      <formula>K38</formula>
    </cfRule>
    <cfRule type="cellIs" dxfId="95" priority="115" operator="notEqual">
      <formula>K67</formula>
    </cfRule>
  </conditionalFormatting>
  <conditionalFormatting sqref="L14:O15">
    <cfRule type="expression" dxfId="94" priority="90">
      <formula>CELL("Protect",INDIRECT(ADDRESS(ROW(), COLUMN())))</formula>
    </cfRule>
  </conditionalFormatting>
  <conditionalFormatting sqref="K14:O15">
    <cfRule type="cellIs" dxfId="93" priority="91" operator="equal">
      <formula>"   "</formula>
    </cfRule>
    <cfRule type="expression" dxfId="92" priority="92">
      <formula>ISBLANK(INDIRECT(ADDRESS(ROW(), COLUMN())))</formula>
    </cfRule>
  </conditionalFormatting>
  <conditionalFormatting sqref="K14:O15">
    <cfRule type="cellIs" dxfId="91" priority="93" operator="equal">
      <formula>"   "</formula>
    </cfRule>
    <cfRule type="cellIs" dxfId="90" priority="94" operator="lessThan">
      <formula>0</formula>
    </cfRule>
    <cfRule type="expression" dxfId="89" priority="95">
      <formula>ISTEXT(INDIRECT(ADDRESS(ROW(), COLUMN())))</formula>
    </cfRule>
  </conditionalFormatting>
  <conditionalFormatting sqref="L17:O18">
    <cfRule type="expression" dxfId="88" priority="84">
      <formula>CELL("Protect",INDIRECT(ADDRESS(ROW(), COLUMN())))</formula>
    </cfRule>
  </conditionalFormatting>
  <conditionalFormatting sqref="K17:O18">
    <cfRule type="cellIs" dxfId="87" priority="85" operator="equal">
      <formula>"   "</formula>
    </cfRule>
    <cfRule type="expression" dxfId="86" priority="86">
      <formula>ISBLANK(INDIRECT(ADDRESS(ROW(), COLUMN())))</formula>
    </cfRule>
  </conditionalFormatting>
  <conditionalFormatting sqref="K17:O18">
    <cfRule type="cellIs" dxfId="85" priority="87" operator="equal">
      <formula>"   "</formula>
    </cfRule>
    <cfRule type="cellIs" dxfId="84" priority="88" operator="lessThan">
      <formula>0</formula>
    </cfRule>
    <cfRule type="expression" dxfId="83" priority="89">
      <formula>ISTEXT(INDIRECT(ADDRESS(ROW(), COLUMN())))</formula>
    </cfRule>
  </conditionalFormatting>
  <conditionalFormatting sqref="L20:O21">
    <cfRule type="expression" dxfId="82" priority="78">
      <formula>CELL("Protect",INDIRECT(ADDRESS(ROW(), COLUMN())))</formula>
    </cfRule>
  </conditionalFormatting>
  <conditionalFormatting sqref="K20:O21">
    <cfRule type="cellIs" dxfId="81" priority="79" operator="equal">
      <formula>"   "</formula>
    </cfRule>
    <cfRule type="expression" dxfId="80" priority="80">
      <formula>ISBLANK(INDIRECT(ADDRESS(ROW(), COLUMN())))</formula>
    </cfRule>
  </conditionalFormatting>
  <conditionalFormatting sqref="K20:O21">
    <cfRule type="cellIs" dxfId="79" priority="81" operator="equal">
      <formula>"   "</formula>
    </cfRule>
    <cfRule type="cellIs" dxfId="78" priority="82" operator="lessThan">
      <formula>0</formula>
    </cfRule>
    <cfRule type="expression" dxfId="77" priority="83">
      <formula>ISTEXT(INDIRECT(ADDRESS(ROW(), COLUMN())))</formula>
    </cfRule>
  </conditionalFormatting>
  <conditionalFormatting sqref="L27:O28">
    <cfRule type="expression" dxfId="76" priority="71">
      <formula>CELL("Protect",INDIRECT(ADDRESS(ROW(), COLUMN())))</formula>
    </cfRule>
  </conditionalFormatting>
  <conditionalFormatting sqref="K27:O28">
    <cfRule type="cellIs" dxfId="75" priority="72" operator="equal">
      <formula>"   "</formula>
    </cfRule>
    <cfRule type="expression" dxfId="74" priority="73">
      <formula>ISBLANK(INDIRECT(ADDRESS(ROW(), COLUMN())))</formula>
    </cfRule>
  </conditionalFormatting>
  <conditionalFormatting sqref="K27:O28">
    <cfRule type="cellIs" dxfId="73" priority="74" operator="equal">
      <formula>"   "</formula>
    </cfRule>
    <cfRule type="cellIs" dxfId="72" priority="75" operator="lessThan">
      <formula>0</formula>
    </cfRule>
    <cfRule type="expression" dxfId="71" priority="76">
      <formula>ISTEXT(INDIRECT(ADDRESS(ROW(), COLUMN())))</formula>
    </cfRule>
  </conditionalFormatting>
  <conditionalFormatting sqref="K27:O28">
    <cfRule type="cellIs" dxfId="70" priority="77" operator="greaterThan">
      <formula>K14</formula>
    </cfRule>
  </conditionalFormatting>
  <conditionalFormatting sqref="L30:O31">
    <cfRule type="expression" dxfId="69" priority="64">
      <formula>CELL("Protect",INDIRECT(ADDRESS(ROW(), COLUMN())))</formula>
    </cfRule>
  </conditionalFormatting>
  <conditionalFormatting sqref="K30:O31">
    <cfRule type="cellIs" dxfId="68" priority="65" operator="equal">
      <formula>"   "</formula>
    </cfRule>
    <cfRule type="expression" dxfId="67" priority="66">
      <formula>ISBLANK(INDIRECT(ADDRESS(ROW(), COLUMN())))</formula>
    </cfRule>
  </conditionalFormatting>
  <conditionalFormatting sqref="K30:O31">
    <cfRule type="cellIs" dxfId="66" priority="67" operator="equal">
      <formula>"   "</formula>
    </cfRule>
    <cfRule type="cellIs" dxfId="65" priority="68" operator="lessThan">
      <formula>0</formula>
    </cfRule>
    <cfRule type="expression" dxfId="64" priority="69">
      <formula>ISTEXT(INDIRECT(ADDRESS(ROW(), COLUMN())))</formula>
    </cfRule>
  </conditionalFormatting>
  <conditionalFormatting sqref="K30:O31">
    <cfRule type="cellIs" dxfId="63" priority="70" operator="greaterThan">
      <formula>K17</formula>
    </cfRule>
  </conditionalFormatting>
  <conditionalFormatting sqref="L33:O34">
    <cfRule type="expression" dxfId="62" priority="57">
      <formula>CELL("Protect",INDIRECT(ADDRESS(ROW(), COLUMN())))</formula>
    </cfRule>
  </conditionalFormatting>
  <conditionalFormatting sqref="K33:O34">
    <cfRule type="cellIs" dxfId="61" priority="58" operator="equal">
      <formula>"   "</formula>
    </cfRule>
    <cfRule type="expression" dxfId="60" priority="59">
      <formula>ISBLANK(INDIRECT(ADDRESS(ROW(), COLUMN())))</formula>
    </cfRule>
  </conditionalFormatting>
  <conditionalFormatting sqref="K33:O34">
    <cfRule type="cellIs" dxfId="59" priority="60" operator="equal">
      <formula>"   "</formula>
    </cfRule>
    <cfRule type="cellIs" dxfId="58" priority="61" operator="lessThan">
      <formula>0</formula>
    </cfRule>
    <cfRule type="expression" dxfId="57" priority="62">
      <formula>ISTEXT(INDIRECT(ADDRESS(ROW(), COLUMN())))</formula>
    </cfRule>
  </conditionalFormatting>
  <conditionalFormatting sqref="K33:O34">
    <cfRule type="cellIs" dxfId="56" priority="63" operator="greaterThan">
      <formula>K20</formula>
    </cfRule>
  </conditionalFormatting>
  <conditionalFormatting sqref="L57:O58">
    <cfRule type="expression" dxfId="55" priority="50">
      <formula>CELL("Protect",INDIRECT(ADDRESS(ROW(), COLUMN())))</formula>
    </cfRule>
  </conditionalFormatting>
  <conditionalFormatting sqref="K57:O58">
    <cfRule type="cellIs" dxfId="54" priority="51" operator="equal">
      <formula>"   "</formula>
    </cfRule>
    <cfRule type="expression" dxfId="53" priority="52">
      <formula>ISBLANK(INDIRECT(ADDRESS(ROW(), COLUMN())))</formula>
    </cfRule>
  </conditionalFormatting>
  <conditionalFormatting sqref="K57:O58">
    <cfRule type="cellIs" dxfId="52" priority="53" operator="equal">
      <formula>"   "</formula>
    </cfRule>
    <cfRule type="cellIs" dxfId="51" priority="54" operator="lessThan">
      <formula>0</formula>
    </cfRule>
    <cfRule type="expression" dxfId="50" priority="55">
      <formula>ISTEXT(INDIRECT(ADDRESS(ROW(), COLUMN())))</formula>
    </cfRule>
  </conditionalFormatting>
  <conditionalFormatting sqref="K57:O58">
    <cfRule type="cellIs" dxfId="49" priority="56" operator="greaterThan">
      <formula>K23</formula>
    </cfRule>
  </conditionalFormatting>
  <conditionalFormatting sqref="L60:O61">
    <cfRule type="expression" dxfId="48" priority="43">
      <formula>CELL("Protect",INDIRECT(ADDRESS(ROW(), COLUMN())))</formula>
    </cfRule>
  </conditionalFormatting>
  <conditionalFormatting sqref="K60:O61">
    <cfRule type="cellIs" dxfId="47" priority="44" operator="equal">
      <formula>"   "</formula>
    </cfRule>
    <cfRule type="expression" dxfId="46" priority="45">
      <formula>ISBLANK(INDIRECT(ADDRESS(ROW(), COLUMN())))</formula>
    </cfRule>
  </conditionalFormatting>
  <conditionalFormatting sqref="K60:O61">
    <cfRule type="cellIs" dxfId="45" priority="46" operator="equal">
      <formula>"   "</formula>
    </cfRule>
    <cfRule type="cellIs" dxfId="44" priority="47" operator="lessThan">
      <formula>0</formula>
    </cfRule>
    <cfRule type="expression" dxfId="43" priority="48">
      <formula>ISTEXT(INDIRECT(ADDRESS(ROW(), COLUMN())))</formula>
    </cfRule>
  </conditionalFormatting>
  <conditionalFormatting sqref="K60:O61">
    <cfRule type="cellIs" dxfId="42" priority="49" operator="greaterThan">
      <formula>K36</formula>
    </cfRule>
  </conditionalFormatting>
  <conditionalFormatting sqref="L64:O66">
    <cfRule type="expression" dxfId="41" priority="37">
      <formula>CELL("Protect",INDIRECT(ADDRESS(ROW(), COLUMN())))</formula>
    </cfRule>
  </conditionalFormatting>
  <conditionalFormatting sqref="K64:O6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64:O6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87:O87">
    <cfRule type="expression" dxfId="35" priority="31">
      <formula>CELL("Protect",INDIRECT(ADDRESS(ROW(), COLUMN())))</formula>
    </cfRule>
  </conditionalFormatting>
  <conditionalFormatting sqref="K87:O8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87:O8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88:O88">
    <cfRule type="expression" dxfId="29" priority="25">
      <formula>CELL("Protect",INDIRECT(ADDRESS(ROW(), COLUMN())))</formula>
    </cfRule>
  </conditionalFormatting>
  <conditionalFormatting sqref="K88:O88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88:O88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89:O89">
    <cfRule type="expression" dxfId="23" priority="19">
      <formula>CELL("Protect",INDIRECT(ADDRESS(ROW(), COLUMN())))</formula>
    </cfRule>
  </conditionalFormatting>
  <conditionalFormatting sqref="K89:O8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89:O8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90:O103">
    <cfRule type="expression" dxfId="17" priority="13">
      <formula>CELL("Protect",INDIRECT(ADDRESS(ROW(), COLUMN())))</formula>
    </cfRule>
  </conditionalFormatting>
  <conditionalFormatting sqref="K90:O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90:O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O128">
    <cfRule type="expression" dxfId="11" priority="7">
      <formula>CELL("Protect",INDIRECT(ADDRESS(ROW(), COLUMN())))</formula>
    </cfRule>
  </conditionalFormatting>
  <conditionalFormatting sqref="K123:O128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O128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O159">
    <cfRule type="expression" dxfId="5" priority="1">
      <formula>CELL("Protect",INDIRECT(ADDRESS(ROW(), COLUMN())))</formula>
    </cfRule>
  </conditionalFormatting>
  <conditionalFormatting sqref="K159:O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O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3" location="range_4_1" display="&lt;BERIKUTNYA&gt;" xr:uid="{00000000-0004-0000-0000-000006000000}"/>
    <hyperlink ref="AH112" location="range_3_1_1" display="&lt;SEBELUMNYA&gt;" xr:uid="{00000000-0004-0000-0000-000007000000}"/>
    <hyperlink ref="AH149" location="range_4_1" display="&lt;BERIKUTNYA&gt;" xr:uid="{00000000-0004-0000-0000-000008000000}"/>
    <hyperlink ref="AH148" location="range_3_2_1" display="&lt;SEBELUMNYA&gt;" xr:uid="{00000000-0004-0000-0000-000009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MODEL_DD1_DPD_928068_KALIMANTAN_UTARA_DAPIL_KALIMANTAN_UTARA.xlsx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2019-05-10T04:26:20Z</dcterms:created>
  <dcterms:modified xsi:type="dcterms:W3CDTF">2019-05-11T03:36:26Z</dcterms:modified>
</cp:coreProperties>
</file>