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4030" windowHeight="505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M390"/>
  <c r="L390"/>
  <c r="K390"/>
  <c r="Z381"/>
  <c r="Z380"/>
  <c r="Z379"/>
  <c r="M378"/>
  <c r="L378"/>
  <c r="K378"/>
  <c r="Z376"/>
  <c r="Z375"/>
  <c r="Z374"/>
  <c r="Z373"/>
  <c r="Z372"/>
  <c r="Z371"/>
  <c r="Z370"/>
  <c r="Z369"/>
  <c r="Z368"/>
  <c r="Z367"/>
  <c r="M350"/>
  <c r="L350"/>
  <c r="Z350" s="1"/>
  <c r="K350"/>
  <c r="Z348"/>
  <c r="Z347"/>
  <c r="Z346"/>
  <c r="Z345"/>
  <c r="Z344"/>
  <c r="Z343"/>
  <c r="Z342"/>
  <c r="Z341"/>
  <c r="Z340"/>
  <c r="Z339"/>
  <c r="M338"/>
  <c r="L338"/>
  <c r="K338"/>
  <c r="Z333"/>
  <c r="Z332"/>
  <c r="Z331"/>
  <c r="Z330"/>
  <c r="Z329"/>
  <c r="Z328"/>
  <c r="Z327"/>
  <c r="M310"/>
  <c r="L310"/>
  <c r="K310"/>
  <c r="Z310" s="1"/>
  <c r="Z308"/>
  <c r="Z307"/>
  <c r="Z306"/>
  <c r="Z305"/>
  <c r="Z304"/>
  <c r="Z303"/>
  <c r="Z302"/>
  <c r="Z301"/>
  <c r="Z300"/>
  <c r="Z299"/>
  <c r="M298"/>
  <c r="L298"/>
  <c r="K298"/>
  <c r="Z296"/>
  <c r="Z295"/>
  <c r="Z294"/>
  <c r="Z293"/>
  <c r="Z292"/>
  <c r="Z291"/>
  <c r="Z290"/>
  <c r="Z289"/>
  <c r="Z288"/>
  <c r="Z287"/>
  <c r="M270"/>
  <c r="L270"/>
  <c r="K270"/>
  <c r="Z268"/>
  <c r="Z267"/>
  <c r="Z266"/>
  <c r="Z265"/>
  <c r="Z264"/>
  <c r="Z263"/>
  <c r="Z262"/>
  <c r="Z261"/>
  <c r="Z260"/>
  <c r="Z259"/>
  <c r="M258"/>
  <c r="L258"/>
  <c r="K258"/>
  <c r="Z255"/>
  <c r="Z254"/>
  <c r="Z253"/>
  <c r="Z252"/>
  <c r="Z251"/>
  <c r="Z250"/>
  <c r="Z249"/>
  <c r="Z248"/>
  <c r="Z247"/>
  <c r="M230"/>
  <c r="L230"/>
  <c r="K230"/>
  <c r="Z230" s="1"/>
  <c r="Z228"/>
  <c r="Z227"/>
  <c r="Z226"/>
  <c r="Z225"/>
  <c r="Z224"/>
  <c r="Z223"/>
  <c r="Z222"/>
  <c r="Z221"/>
  <c r="Z220"/>
  <c r="Z219"/>
  <c r="M218"/>
  <c r="L218"/>
  <c r="Z218" s="1"/>
  <c r="K218"/>
  <c r="Z216"/>
  <c r="Z215"/>
  <c r="Z214"/>
  <c r="Z213"/>
  <c r="Z212"/>
  <c r="Z211"/>
  <c r="Z210"/>
  <c r="Z209"/>
  <c r="Z208"/>
  <c r="Z207"/>
  <c r="Z190"/>
  <c r="M190"/>
  <c r="L190"/>
  <c r="K190"/>
  <c r="Z181"/>
  <c r="Z180"/>
  <c r="Z179"/>
  <c r="M178"/>
  <c r="Z178" s="1"/>
  <c r="L178"/>
  <c r="K178"/>
  <c r="Z176"/>
  <c r="Z175"/>
  <c r="Z174"/>
  <c r="Z173"/>
  <c r="Z172"/>
  <c r="Z171"/>
  <c r="Z170"/>
  <c r="Z169"/>
  <c r="Z168"/>
  <c r="Z167"/>
  <c r="M150"/>
  <c r="L150"/>
  <c r="K150"/>
  <c r="Z148"/>
  <c r="Z147"/>
  <c r="Z146"/>
  <c r="Z145"/>
  <c r="Z144"/>
  <c r="Z143"/>
  <c r="Z142"/>
  <c r="Z141"/>
  <c r="Z140"/>
  <c r="Z139"/>
  <c r="M138"/>
  <c r="L138"/>
  <c r="K138"/>
  <c r="Z136"/>
  <c r="Z135"/>
  <c r="Z134"/>
  <c r="Z133"/>
  <c r="Z132"/>
  <c r="Z131"/>
  <c r="Z130"/>
  <c r="Z129"/>
  <c r="Z128"/>
  <c r="Z127"/>
  <c r="M110"/>
  <c r="L110"/>
  <c r="K110"/>
  <c r="Z110" s="1"/>
  <c r="Z108"/>
  <c r="Z107"/>
  <c r="Z106"/>
  <c r="Z105"/>
  <c r="Z104"/>
  <c r="Z103"/>
  <c r="Z102"/>
  <c r="Z101"/>
  <c r="Z100"/>
  <c r="Z99"/>
  <c r="M98"/>
  <c r="L98"/>
  <c r="K98"/>
  <c r="Z96"/>
  <c r="Z95"/>
  <c r="Z94"/>
  <c r="Z93"/>
  <c r="Z92"/>
  <c r="Z91"/>
  <c r="Z90"/>
  <c r="Z89"/>
  <c r="Z88"/>
  <c r="Z87"/>
  <c r="M67"/>
  <c r="L67"/>
  <c r="K67"/>
  <c r="Z67" s="1"/>
  <c r="Z66"/>
  <c r="Z65"/>
  <c r="Z64"/>
  <c r="M62"/>
  <c r="Z62" s="1"/>
  <c r="L62"/>
  <c r="K62"/>
  <c r="Z61"/>
  <c r="Z60"/>
  <c r="M59"/>
  <c r="L59"/>
  <c r="K59"/>
  <c r="Z58"/>
  <c r="Z57"/>
  <c r="M37"/>
  <c r="L37"/>
  <c r="K37"/>
  <c r="M36"/>
  <c r="L36"/>
  <c r="K36"/>
  <c r="M35"/>
  <c r="Z35" s="1"/>
  <c r="L35"/>
  <c r="K35"/>
  <c r="Z34"/>
  <c r="Z33"/>
  <c r="M32"/>
  <c r="L32"/>
  <c r="K32"/>
  <c r="Z31"/>
  <c r="Z30"/>
  <c r="Z29"/>
  <c r="M29"/>
  <c r="L29"/>
  <c r="L38" s="1"/>
  <c r="K29"/>
  <c r="Z28"/>
  <c r="Z27"/>
  <c r="M24"/>
  <c r="L24"/>
  <c r="K24"/>
  <c r="M23"/>
  <c r="L23"/>
  <c r="K23"/>
  <c r="M22"/>
  <c r="L22"/>
  <c r="K22"/>
  <c r="Z21"/>
  <c r="Z20"/>
  <c r="Z19"/>
  <c r="M19"/>
  <c r="L19"/>
  <c r="K19"/>
  <c r="Z18"/>
  <c r="Z17"/>
  <c r="M16"/>
  <c r="L16"/>
  <c r="L25" s="1"/>
  <c r="K16"/>
  <c r="K25" s="1"/>
  <c r="Z15"/>
  <c r="Z14"/>
  <c r="Z390" l="1"/>
  <c r="Z378"/>
  <c r="Z338"/>
  <c r="Z298"/>
  <c r="Z270"/>
  <c r="Z258"/>
  <c r="M406"/>
  <c r="M408" s="1"/>
  <c r="Z150"/>
  <c r="Z138"/>
  <c r="L406"/>
  <c r="L408" s="1"/>
  <c r="K406"/>
  <c r="K408" s="1"/>
  <c r="Z59"/>
  <c r="Z36"/>
  <c r="M38"/>
  <c r="Z37"/>
  <c r="Z32"/>
  <c r="Z38" s="1"/>
  <c r="K38"/>
  <c r="M25"/>
  <c r="Z23"/>
  <c r="Z22"/>
  <c r="Z24"/>
  <c r="Z98"/>
  <c r="Z16"/>
  <c r="Z25" s="1"/>
  <c r="Z408" l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<sst xmlns="http://schemas.openxmlformats.org/spreadsheetml/2006/main" count="1676" uniqueCount="396">
  <si>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</si>
  <si>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</si>
  <si>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</si>
  <si>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</si>
  <si>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</si>
  <si>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</si>
  <si>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</si>
  <si>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</si>
  <si>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</si>
  <si>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</si>
  <si>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</si>
  <si>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</si>
  <si>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</si>
  <si>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</si>
  <si>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</si>
  <si>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</si>
  <si>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</si>
  <si>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</si>
  <si>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</si>
  <si>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</si>
  <si>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</si>
  <si>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</si>
  <si>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</si>
  <si>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</si>
  <si>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</si>
  <si>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</si>
  <si>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</si>
  <si>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</si>
  <si>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</si>
  <si>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</si>
  <si>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</si>
  <si>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</si>
  <si>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</si>
  <si>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</si>
  <si>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</si>
  <si>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</si>
  <si>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</si>
  <si>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</si>
  <si>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</si>
  <si>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</si>
  <si>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</si>
  <si>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</si>
  <si>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</si>
  <si>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</si>
  <si>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</si>
  <si>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</si>
  <si>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</si>
  <si>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</si>
  <si>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</si>
  <si>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</si>
  <si>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</si>
  <si>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</si>
  <si>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</si>
  <si>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</si>
  <si>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</si>
  <si>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</si>
  <si>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</si>
  <si>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</si>
  <si>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</si>
  <si>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</si>
  <si>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</si>
  <si>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</si>
  <si>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</si>
  <si>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</si>
  <si>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</si>
  <si>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</si>
  <si>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</si>
  <si>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</si>
  <si>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</si>
  <si>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</si>
  <si>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</si>
  <si>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</si>
  <si>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</si>
  <si>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</si>
  <si>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</si>
  <si>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</si>
  <si>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</si>
  <si>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</si>
  <si>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</si>
  <si>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</si>
  <si>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</si>
  <si>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</si>
  <si>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</si>
  <si>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</si>
  <si>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</si>
  <si>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</si>
  <si>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</si>
  <si>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</si>
  <si>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</si>
  <si>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</si>
  <si>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</si>
  <si>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</si>
  <si>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</si>
  <si>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</si>
  <si>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</si>
  <si>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</si>
  <si>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</si>
  <si>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</si>
  <si>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</si>
  <si>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</si>
  <si>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</si>
  <si>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</si>
  <si>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</si>
  <si>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</si>
  <si>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</si>
  <si>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</si>
  <si>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</si>
  <si>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</si>
  <si>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</si>
  <si>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</si>
  <si>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</si>
  <si>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</si>
  <si>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</si>
  <si>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</si>
  <si>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</si>
  <si>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</si>
  <si>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</si>
  <si>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</si>
  <si>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</si>
  <si>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</si>
  <si>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</si>
  <si>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</si>
  <si>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</si>
  <si>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</si>
  <si>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</si>
  <si>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</si>
  <si>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</si>
  <si>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</si>
  <si>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</si>
  <si>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</si>
  <si>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</si>
  <si>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</si>
  <si>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</si>
  <si>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</si>
  <si>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</si>
  <si>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</si>
  <si>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</si>
  <si>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</si>
  <si>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</si>
  <si>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</si>
  <si>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</si>
  <si>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</si>
  <si>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</si>
  <si>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</si>
  <si>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</si>
  <si>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</si>
  <si>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</si>
  <si>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</si>
  <si>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</si>
  <si>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</si>
  <si>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</si>
  <si>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</si>
  <si>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</si>
  <si>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</si>
  <si>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</si>
  <si>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</si>
  <si>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</si>
  <si>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</si>
  <si>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</si>
  <si>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</si>
  <si>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</si>
  <si>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</si>
  <si>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</si>
  <si>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</si>
  <si>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</si>
  <si>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</si>
  <si>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</si>
  <si>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</si>
  <si>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</si>
  <si>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</si>
  <si>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</si>
  <si>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</si>
  <si>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</si>
  <si>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</si>
  <si>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</si>
  <si>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</si>
  <si>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</si>
  <si>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</si>
  <si>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</si>
  <si>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</si>
  <si>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</si>
  <si>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</si>
  <si>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</si>
  <si>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29369</t>
  </si>
  <si>
    <t>CIREBON</t>
  </si>
  <si>
    <t>30503</t>
  </si>
  <si>
    <t>INDRAMAYU</t>
  </si>
  <si>
    <t>32375</t>
  </si>
  <si>
    <t>KOTA CIREBON</t>
  </si>
  <si>
    <t>JUMLAH AKHIR</t>
  </si>
  <si>
    <t>Partai Kebangkitan Bangsa</t>
  </si>
  <si>
    <t>H. DEDI WAHIDI, S.Pd</t>
  </si>
  <si>
    <t>Dr. HJ IEMAS MASITHOH M NOOR, SH, MH</t>
  </si>
  <si>
    <t>3</t>
  </si>
  <si>
    <t>MARZUKI YAZID</t>
  </si>
  <si>
    <t>4</t>
  </si>
  <si>
    <t>H. SJAMSUDDIN, SH, MH</t>
  </si>
  <si>
    <t>5</t>
  </si>
  <si>
    <t>PUPU SRIWULAN SUMAYA, SH, MH</t>
  </si>
  <si>
    <t>6</t>
  </si>
  <si>
    <t>DRS. H MASYKUR IBNU ILYAS</t>
  </si>
  <si>
    <t>7</t>
  </si>
  <si>
    <t>AHMAD ROYANDI, S.H., M.H.</t>
  </si>
  <si>
    <t>8</t>
  </si>
  <si>
    <t>TUTI ALAWIYAH, M.PD.I</t>
  </si>
  <si>
    <t>9</t>
  </si>
  <si>
    <t>SHOLEHUDDIN</t>
  </si>
  <si>
    <t xml:space="preserve">   </t>
  </si>
  <si>
    <t>Partai Gerakan Indonesia Raya</t>
  </si>
  <si>
    <t>MUHAJIDIN NUR HASIM</t>
  </si>
  <si>
    <t>Dr. Ir. H. KARDAYA WARNIKA, D. E. A.</t>
  </si>
  <si>
    <t>Hj. ESIH WARNESIH, SS., M.Pd</t>
  </si>
  <si>
    <t>DR. ANGGAWIRA, MM</t>
  </si>
  <si>
    <t>H. DEDE MUHARAM, Lc</t>
  </si>
  <si>
    <t>POETRI DEWI WAHYUNINGTYAS</t>
  </si>
  <si>
    <t>Ir. A. ANDRIANSYAH</t>
  </si>
  <si>
    <t>Drs. H. KALINGA, MM</t>
  </si>
  <si>
    <t>NURUL MAULIDAH</t>
  </si>
  <si>
    <t>Partai Demokrasi Indonesia Perjuangan</t>
  </si>
  <si>
    <t>ONO SURONO, S.T.</t>
  </si>
  <si>
    <t>DWISUNU HANUNG NUGRAHANTO</t>
  </si>
  <si>
    <t>SELLY ANDRIANY GANTINA, A.Md</t>
  </si>
  <si>
    <t>H. ISKANDAR ZULKARNAIN T.</t>
  </si>
  <si>
    <t>Drs. YOSEPH UMARHADI, M.Si., M.A.</t>
  </si>
  <si>
    <t>HJ. SITI MARIANI, S.Sos., M.M.</t>
  </si>
  <si>
    <t>KOL. CPM (P). AGUS ZULKARNAIN, S.H.</t>
  </si>
  <si>
    <t>Ir. KIAGUS ABDUL AZIZ MUSLIM</t>
  </si>
  <si>
    <t>VINDY FARADILAH, S.E.</t>
  </si>
  <si>
    <t>Partai Golongan Karya</t>
  </si>
  <si>
    <t>DAVE AKBARSHAH FIKARNO, M.E.</t>
  </si>
  <si>
    <t>H. DANIEL MUTAQIEN SYAFUDDIN, S.T</t>
  </si>
  <si>
    <t>NOVINDA PUTRI UTAMI, S.IP., M.I.P</t>
  </si>
  <si>
    <t>BAMBANG HERMANTO, S.E</t>
  </si>
  <si>
    <t>ABD. RAZAK SAID</t>
  </si>
  <si>
    <t>IIS AISAH, S.E.I., M.Si.</t>
  </si>
  <si>
    <t>PULIHONO, S.E.</t>
  </si>
  <si>
    <t>Drs. SISWANDI</t>
  </si>
  <si>
    <t>YULIANI WAHYUNINGSIH, Amd. Keb</t>
  </si>
  <si>
    <t>Partai Nasdem</t>
  </si>
  <si>
    <t>Dra. NINING INDRA SHALEH, M.SI</t>
  </si>
  <si>
    <t>NURUL QOMAR</t>
  </si>
  <si>
    <t>Dr. ONDANG SURJANA, Drs, SH, M.Si, QIA</t>
  </si>
  <si>
    <t>DIANA SASTRA</t>
  </si>
  <si>
    <t>RICKIE FERDINANSYAH</t>
  </si>
  <si>
    <t>H. NAHDUDIN ISLAMI</t>
  </si>
  <si>
    <t>HJ. YAYAH SUNARIAH</t>
  </si>
  <si>
    <t>Drs. SUDIMAN BONAPARTE, MM</t>
  </si>
  <si>
    <t>SATORI, S.Pdi, M.M</t>
  </si>
  <si>
    <t>Partai Gerakan Perubahan Indonesia</t>
  </si>
  <si>
    <t>R MUHAMMAD ARIEF RAHMAN, S.E</t>
  </si>
  <si>
    <t>CHINTIYA KHOIRUNNISA</t>
  </si>
  <si>
    <t>Partai Berkarya</t>
  </si>
  <si>
    <t>LETJEN.TNI (Purn). YAYAT SUDRAJAT, SE</t>
  </si>
  <si>
    <t>RATU RAJA ARIMBI NURTINA</t>
  </si>
  <si>
    <t>TATY SUHARTATY</t>
  </si>
  <si>
    <t>ANDRIAN LAMEMUHAR, SE</t>
  </si>
  <si>
    <t>MIVA FAYROOZKA IRNANTIA</t>
  </si>
  <si>
    <t>DENNY SUPRIATNA</t>
  </si>
  <si>
    <t>SULTAN PASHA DJORGHI</t>
  </si>
  <si>
    <t>FAUZIAH, S.Sos.</t>
  </si>
  <si>
    <t>LESINDAHETI MARSUDI</t>
  </si>
  <si>
    <t>Partai Keadilan Sejahtera</t>
  </si>
  <si>
    <t>Dr. HJ. NETTY PRASETIYANI, M.Si</t>
  </si>
  <si>
    <t>RADEN BAGUS SURYAMA MAJANA SASTRA</t>
  </si>
  <si>
    <t>HARISMAN</t>
  </si>
  <si>
    <t>Ir (Insinyur). RUSNO OMBAK RAHARDJO</t>
  </si>
  <si>
    <t>ROBANI HENDRA PERMANA, ST</t>
  </si>
  <si>
    <t>ENGKUR, S.IP., ME</t>
  </si>
  <si>
    <t>FATHURRAHMAN, SKM</t>
  </si>
  <si>
    <t>HJ. ARIFIANI, SE., MBA.</t>
  </si>
  <si>
    <t>FAJAR SUYITNO</t>
  </si>
  <si>
    <t>Partai Persatuan Indonesia</t>
  </si>
  <si>
    <t>RICKY KURNIA MARGONO, S.H., M.H.</t>
  </si>
  <si>
    <t>Dr. SUSANINGTYAS NEFO HANDAYANI KERTOPATI, M.Si</t>
  </si>
  <si>
    <t>AYATULLAH, S.Fil.I, M.Ud</t>
  </si>
  <si>
    <t>H. MOH SOFYAN, SH., MH</t>
  </si>
  <si>
    <t>AGUS SUPRIYADI, SE</t>
  </si>
  <si>
    <t>DR. FRIDA MEDINA HAYUPUTRI, S.Psi., M.Psi., Psi</t>
  </si>
  <si>
    <t>Dr. YUSUP, S.Pd., M.M</t>
  </si>
  <si>
    <t>DR. DEWI CAHYAWATI ABDULLAH, MM</t>
  </si>
  <si>
    <t>10</t>
  </si>
  <si>
    <t>Partai Persatuan Pembangunan</t>
  </si>
  <si>
    <t>MALIK ABDULLAH, S.H.</t>
  </si>
  <si>
    <t>H. JUHADI</t>
  </si>
  <si>
    <t>dr. DIEN ANGGRAINI</t>
  </si>
  <si>
    <t>JAMALUDIN, S.KEP., M.KEP.</t>
  </si>
  <si>
    <t>ALI RIDHA, SE, MM</t>
  </si>
  <si>
    <t>AMALIA SUDEWI, SH</t>
  </si>
  <si>
    <t>ANDINI MAHARANI, S.S.T</t>
  </si>
  <si>
    <t>GALUH SHAHNAZ MIRANTI</t>
  </si>
  <si>
    <t>SUPADI KUSNADI, S.H.</t>
  </si>
  <si>
    <t>11</t>
  </si>
  <si>
    <t>Partai Solidaritas Indonesia</t>
  </si>
  <si>
    <t>HANPHIE AGUSOEITO</t>
  </si>
  <si>
    <t>Dr. NINA KURNIA HIKMAWATI, SE MM</t>
  </si>
  <si>
    <t>SAHARA, M.Si.</t>
  </si>
  <si>
    <t>LIDIAWATI</t>
  </si>
  <si>
    <t>RIRIN ARYANTI</t>
  </si>
  <si>
    <t>RIKI NURAKHMAD, SH</t>
  </si>
  <si>
    <t>Ir. HENDRIK FRANCISCUS N</t>
  </si>
  <si>
    <t>M.HAERUDIN</t>
  </si>
  <si>
    <t>YOSAN MARIANI</t>
  </si>
  <si>
    <t>12</t>
  </si>
  <si>
    <t>Partai Amanat Nasional</t>
  </si>
  <si>
    <t>Hj. EUIS FETY FATAYATY, M.Si</t>
  </si>
  <si>
    <t>RADITYA PERWIRA</t>
  </si>
  <si>
    <t>FARIZAN FAJARI WARDANA, S.IP., S.KOM</t>
  </si>
  <si>
    <t>MAUNNATUSSILVI, ST.</t>
  </si>
  <si>
    <t>H. UJANG SAHRUDIN</t>
  </si>
  <si>
    <t>ANDRI W. KUSUMA, SH, MH</t>
  </si>
  <si>
    <t>LIA AMALIA</t>
  </si>
  <si>
    <t>ARIE PRASETYA</t>
  </si>
  <si>
    <t>Ir. MUHAMMAD NABIL</t>
  </si>
  <si>
    <t>13</t>
  </si>
  <si>
    <t>Partai Hati Nurani Rakyat</t>
  </si>
  <si>
    <t>Drs. SUDIRO ASNO, Ak</t>
  </si>
  <si>
    <t>Dr. ARWANI SYAEROZI, LC, . MA</t>
  </si>
  <si>
    <t>USWATUN HASANAH</t>
  </si>
  <si>
    <t>AMRI, SE</t>
  </si>
  <si>
    <t>DRS. HAWELLY E. BACHTIAR</t>
  </si>
  <si>
    <t>SUTRISNO, SE</t>
  </si>
  <si>
    <t>14</t>
  </si>
  <si>
    <t>Partai Demokrat</t>
  </si>
  <si>
    <t>DR. Ir. E.HERMAN KHAERON, M.Si</t>
  </si>
  <si>
    <t>ANIS KHOIRUNNISA, S.Th.I</t>
  </si>
  <si>
    <t>EKKY BAHTIAR, SE</t>
  </si>
  <si>
    <t>DHIANA ANWAR, SH</t>
  </si>
  <si>
    <t>Hj. SYARIFAH LOVITA, SE.</t>
  </si>
  <si>
    <t>ISMET DJAFAR, M.M.</t>
  </si>
  <si>
    <t>FERY FAIRUZABADI MUSTAJAZ</t>
  </si>
  <si>
    <t>FAIZAH TRI SUSIYATI</t>
  </si>
  <si>
    <t>PARLINDUNGAN MARSINTA</t>
  </si>
  <si>
    <t>19</t>
  </si>
  <si>
    <t>Partai Bulan Bintang</t>
  </si>
  <si>
    <t>UDIN JAHUDIN, ST</t>
  </si>
  <si>
    <t>PITRIMAWATI</t>
  </si>
  <si>
    <t>SARALONA</t>
  </si>
  <si>
    <t>AGUS HIDAYAT PRAYUDHA, SE, MM</t>
  </si>
  <si>
    <t>DR. NURDIN</t>
  </si>
  <si>
    <t>OMISAH, S.Pd.I</t>
  </si>
  <si>
    <t>DR. MURSALIN DAHLAN</t>
  </si>
  <si>
    <t>NANDANG RAHMAD MULYA</t>
  </si>
  <si>
    <t>DR. ING. H. SUPARNO SATIRA, DEA</t>
  </si>
  <si>
    <t>20</t>
  </si>
  <si>
    <t>Partai Keadilan dan Persatuan Indonesia</t>
  </si>
  <si>
    <t>SUSILO</t>
  </si>
  <si>
    <t>DAHLIA RISUTY</t>
  </si>
  <si>
    <t>: JAWA BARAT</t>
  </si>
  <si>
    <t>: JAWA BARAT VIII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</si>
  <si>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</si>
  <si>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</si>
  <si>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</si>
  <si>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</si>
  <si>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</si>
  <si>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</si>
  <si>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</si>
  <si>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</si>
  <si>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</si>
  <si>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</si>
  <si>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</si>
  <si>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</si>
  <si>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</si>
  <si>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</si>
  <si>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</si>
  <si>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</si>
  <si>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</si>
  <si>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</si>
  <si>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</si>
  <si>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</si>
  <si>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</si>
  <si>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</si>
  <si>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pdpr,dd,26141,3208</t>
  </si>
  <si>
    <t>3ee923cc31fc81d212ffad64e3676b8c00f026693aaa75e32f9d20ee59237de6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</si>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</sst>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C392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378</v>
      </c>
      <c r="Z1" s="1"/>
      <c r="AA1" s="2" t="s">
        <v>371</v>
      </c>
      <c r="AB1" t="s">
        <v>372</v>
      </c>
      <c r="AD1" t="s">
        <v>349</v>
      </c>
      <c r="AH1" s="93" t="s">
        <v>377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376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349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347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348</v>
      </c>
      <c r="N7" s="8"/>
      <c r="O7" s="8"/>
      <c r="P7" s="8"/>
      <c r="Q7" s="8"/>
      <c r="R7" s="8"/>
      <c r="S7" s="8"/>
      <c r="T7" s="8"/>
      <c r="U7" s="8"/>
      <c r="V7" s="8"/>
      <c r="W7" s="357" t="s">
        <v>350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857899</v>
      </c>
      <c r="L14" s="95">
        <v>677610</v>
      </c>
      <c r="M14" s="95">
        <v>117579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1653088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844769</v>
      </c>
      <c r="L15" s="95">
        <v>675600</v>
      </c>
      <c r="M15" s="95">
        <v>120424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1640793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1702668</v>
      </c>
      <c r="L16" s="68">
        <f t="shared" ref="L16:M16" si="1">SUM(L14:L15)</f>
        <v>1353210</v>
      </c>
      <c r="M16" s="68">
        <f t="shared" si="1"/>
        <v>238003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3293881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2094</v>
      </c>
      <c r="L17" s="95">
        <v>2041</v>
      </c>
      <c r="M17" s="95">
        <v>1481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5616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1776</v>
      </c>
      <c r="L18" s="95">
        <v>1353</v>
      </c>
      <c r="M18" s="95">
        <v>770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3899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3870</v>
      </c>
      <c r="L19" s="68">
        <f t="shared" ref="L19:M19" si="2">SUM(L17:L18)</f>
        <v>3394</v>
      </c>
      <c r="M19" s="68">
        <f t="shared" si="2"/>
        <v>2251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9515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23688</v>
      </c>
      <c r="L20" s="95">
        <v>25404</v>
      </c>
      <c r="M20" s="95">
        <v>4281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53373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25819</v>
      </c>
      <c r="L21" s="95">
        <v>29403</v>
      </c>
      <c r="M21" s="95">
        <v>4585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59807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49507</v>
      </c>
      <c r="L22" s="68">
        <f t="shared" ref="L22:M22" si="3">SUM(L20:L21)</f>
        <v>54807</v>
      </c>
      <c r="M22" s="68">
        <f t="shared" si="3"/>
        <v>8866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113180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883681</v>
      </c>
      <c r="L23" s="68">
        <f t="shared" ref="L23:M25" si="4">L14+L17+L20</f>
        <v>705055</v>
      </c>
      <c r="M23" s="68">
        <f t="shared" si="4"/>
        <v>123341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1712077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872364</v>
      </c>
      <c r="L24" s="68">
        <f t="shared" si="4"/>
        <v>706356</v>
      </c>
      <c r="M24" s="68">
        <f t="shared" si="4"/>
        <v>125779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1704499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1756045</v>
      </c>
      <c r="L25" s="68">
        <f t="shared" si="4"/>
        <v>1411411</v>
      </c>
      <c r="M25" s="68">
        <f t="shared" si="4"/>
        <v>249120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3416576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603398</v>
      </c>
      <c r="L27" s="95">
        <v>480961</v>
      </c>
      <c r="M27" s="95">
        <v>92298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1176657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650444</v>
      </c>
      <c r="L28" s="95">
        <v>477283</v>
      </c>
      <c r="M28" s="95">
        <v>98906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1226633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1253842</v>
      </c>
      <c r="L29" s="68">
        <f t="shared" ref="L29:M29" si="6">SUM(L27:L28)</f>
        <v>958244</v>
      </c>
      <c r="M29" s="68">
        <f t="shared" si="6"/>
        <v>191204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2403290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939</v>
      </c>
      <c r="L30" s="95">
        <v>1230</v>
      </c>
      <c r="M30" s="95">
        <v>616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2785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909</v>
      </c>
      <c r="L31" s="95">
        <v>797</v>
      </c>
      <c r="M31" s="95">
        <v>325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2031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1848</v>
      </c>
      <c r="L32" s="68">
        <f t="shared" ref="L32:M32" si="7">SUM(L30:L31)</f>
        <v>2027</v>
      </c>
      <c r="M32" s="68">
        <f t="shared" si="7"/>
        <v>941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4816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23175</v>
      </c>
      <c r="L33" s="95">
        <v>25404</v>
      </c>
      <c r="M33" s="95">
        <v>4260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52839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25333</v>
      </c>
      <c r="L34" s="95">
        <v>29403</v>
      </c>
      <c r="M34" s="95">
        <v>4573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59309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48508</v>
      </c>
      <c r="L35" s="68">
        <f t="shared" ref="L35:M35" si="8">SUM(L33:L34)</f>
        <v>54807</v>
      </c>
      <c r="M35" s="68">
        <f t="shared" si="8"/>
        <v>8833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112148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627512</v>
      </c>
      <c r="L36" s="68">
        <f t="shared" ref="L36:M38" si="9">L27+L30+L33</f>
        <v>507595</v>
      </c>
      <c r="M36" s="68">
        <f t="shared" si="9"/>
        <v>97174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1232281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676686</v>
      </c>
      <c r="L37" s="68">
        <f t="shared" si="9"/>
        <v>507483</v>
      </c>
      <c r="M37" s="68">
        <f t="shared" si="9"/>
        <v>103804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1287973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1304198</v>
      </c>
      <c r="L38" s="68">
        <f t="shared" si="9"/>
        <v>1015078</v>
      </c>
      <c r="M38" s="68">
        <f t="shared" si="9"/>
        <v>200978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2520254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379</v>
      </c>
      <c r="D42" s="312"/>
      <c r="E42" s="312"/>
      <c r="F42" s="312"/>
      <c r="G42" s="311" t="s">
        <v>379</v>
      </c>
      <c r="H42" s="312"/>
      <c r="I42" s="312"/>
      <c r="J42" s="312"/>
      <c r="K42" s="311" t="s">
        <v>379</v>
      </c>
      <c r="L42" s="312"/>
      <c r="M42" s="312"/>
      <c r="N42" s="311" t="s">
        <v>379</v>
      </c>
      <c r="O42" s="312"/>
      <c r="P42" s="312"/>
      <c r="Q42" s="311" t="s">
        <v>379</v>
      </c>
      <c r="R42" s="312"/>
      <c r="S42" s="312"/>
      <c r="T42" s="311" t="s">
        <v>379</v>
      </c>
      <c r="U42" s="312"/>
      <c r="V42" s="312"/>
      <c r="W42" s="311" t="s">
        <v>379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380</v>
      </c>
      <c r="D44" s="317"/>
      <c r="E44" s="317"/>
      <c r="F44" s="317"/>
      <c r="G44" s="307" t="s">
        <v>381</v>
      </c>
      <c r="H44" s="308"/>
      <c r="I44" s="308"/>
      <c r="J44" s="308"/>
      <c r="K44" s="309" t="s">
        <v>382</v>
      </c>
      <c r="L44" s="310"/>
      <c r="M44" s="310"/>
      <c r="N44" s="307" t="s">
        <v>383</v>
      </c>
      <c r="O44" s="308"/>
      <c r="P44" s="308"/>
      <c r="Q44" s="309" t="s">
        <v>384</v>
      </c>
      <c r="R44" s="310"/>
      <c r="S44" s="310"/>
      <c r="T44" s="307" t="s">
        <v>385</v>
      </c>
      <c r="U44" s="308"/>
      <c r="V44" s="309" t="s">
        <v>386</v>
      </c>
      <c r="W44" s="310"/>
      <c r="X44" s="309" t="s">
        <v>387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388</v>
      </c>
      <c r="D45" s="308"/>
      <c r="E45" s="308"/>
      <c r="F45" s="308"/>
      <c r="G45" s="307" t="s">
        <v>389</v>
      </c>
      <c r="H45" s="308"/>
      <c r="I45" s="308"/>
      <c r="J45" s="308"/>
      <c r="K45" s="309" t="s">
        <v>390</v>
      </c>
      <c r="L45" s="310"/>
      <c r="M45" s="310"/>
      <c r="N45" s="307" t="s">
        <v>391</v>
      </c>
      <c r="O45" s="308"/>
      <c r="P45" s="308"/>
      <c r="Q45" s="309" t="s">
        <v>392</v>
      </c>
      <c r="R45" s="310"/>
      <c r="S45" s="310"/>
      <c r="T45" s="307" t="s">
        <v>393</v>
      </c>
      <c r="U45" s="308"/>
      <c r="V45" s="309" t="s">
        <v>394</v>
      </c>
      <c r="W45" s="310"/>
      <c r="X45" s="309" t="s">
        <v>395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351</v>
      </c>
      <c r="AH47" s="93" t="s">
        <v>377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347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376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348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351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352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903</v>
      </c>
      <c r="L57" s="95">
        <v>1168</v>
      </c>
      <c r="M57" s="95">
        <v>381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2452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1192</v>
      </c>
      <c r="L58" s="95">
        <v>1112</v>
      </c>
      <c r="M58" s="95">
        <v>339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2643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2095</v>
      </c>
      <c r="L59" s="68">
        <f>SUM(L57:L58)</f>
        <v>2280</v>
      </c>
      <c r="M59" s="68">
        <f>SUM(M57:M58)</f>
        <v>720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5095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348</v>
      </c>
      <c r="L60" s="95">
        <v>432</v>
      </c>
      <c r="M60" s="95">
        <v>210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990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414</v>
      </c>
      <c r="L61" s="95">
        <v>416</v>
      </c>
      <c r="M61" s="95">
        <v>237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1067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762</v>
      </c>
      <c r="L62" s="68">
        <f>SUM(L60:L61)</f>
        <v>848</v>
      </c>
      <c r="M62" s="68">
        <f>SUM(M60:M61)</f>
        <v>447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2057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1740432</v>
      </c>
      <c r="L64" s="95">
        <v>1379752</v>
      </c>
      <c r="M64" s="95">
        <v>243186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3363370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2168</v>
      </c>
      <c r="L65" s="95">
        <v>1263</v>
      </c>
      <c r="M65" s="95">
        <v>248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3679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434066</v>
      </c>
      <c r="L66" s="95">
        <v>363411</v>
      </c>
      <c r="M66" s="95">
        <v>41960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839437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1304198</v>
      </c>
      <c r="L67" s="233">
        <f>L64-L65-L66</f>
        <v>1015078</v>
      </c>
      <c r="M67" s="234">
        <f>M64-M65-M66</f>
        <v>200978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2520254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379</v>
      </c>
      <c r="D71" s="312"/>
      <c r="E71" s="312"/>
      <c r="F71" s="312"/>
      <c r="G71" s="311" t="s">
        <v>379</v>
      </c>
      <c r="H71" s="312"/>
      <c r="I71" s="312"/>
      <c r="J71" s="312"/>
      <c r="K71" s="311" t="s">
        <v>379</v>
      </c>
      <c r="L71" s="312"/>
      <c r="M71" s="312"/>
      <c r="N71" s="311" t="s">
        <v>379</v>
      </c>
      <c r="O71" s="312"/>
      <c r="P71" s="312"/>
      <c r="Q71" s="311" t="s">
        <v>379</v>
      </c>
      <c r="R71" s="312"/>
      <c r="S71" s="312"/>
      <c r="T71" s="311" t="s">
        <v>379</v>
      </c>
      <c r="U71" s="312"/>
      <c r="V71" s="312"/>
      <c r="W71" s="311" t="s">
        <v>379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380</v>
      </c>
      <c r="D73" s="317"/>
      <c r="E73" s="317"/>
      <c r="F73" s="317"/>
      <c r="G73" s="307" t="s">
        <v>381</v>
      </c>
      <c r="H73" s="308"/>
      <c r="I73" s="308"/>
      <c r="J73" s="308"/>
      <c r="K73" s="309" t="s">
        <v>382</v>
      </c>
      <c r="L73" s="310"/>
      <c r="M73" s="310"/>
      <c r="N73" s="307" t="s">
        <v>383</v>
      </c>
      <c r="O73" s="308"/>
      <c r="P73" s="308"/>
      <c r="Q73" s="309" t="s">
        <v>384</v>
      </c>
      <c r="R73" s="310"/>
      <c r="S73" s="310"/>
      <c r="T73" s="307" t="s">
        <v>385</v>
      </c>
      <c r="U73" s="308"/>
      <c r="V73" s="309" t="s">
        <v>386</v>
      </c>
      <c r="W73" s="310"/>
      <c r="X73" s="309" t="s">
        <v>387</v>
      </c>
      <c r="Y73" s="310"/>
      <c r="AA73" s="36"/>
      <c r="AC73"/>
    </row>
    <row r="74" spans="1:34" ht="41.25" customHeight="1">
      <c r="A74" s="34"/>
      <c r="B74" s="35"/>
      <c r="C74" s="307" t="s">
        <v>388</v>
      </c>
      <c r="D74" s="308"/>
      <c r="E74" s="308"/>
      <c r="F74" s="308"/>
      <c r="G74" s="307" t="s">
        <v>389</v>
      </c>
      <c r="H74" s="308"/>
      <c r="I74" s="308"/>
      <c r="J74" s="308"/>
      <c r="K74" s="309" t="s">
        <v>390</v>
      </c>
      <c r="L74" s="310"/>
      <c r="M74" s="310"/>
      <c r="N74" s="307" t="s">
        <v>391</v>
      </c>
      <c r="O74" s="308"/>
      <c r="P74" s="308"/>
      <c r="Q74" s="309" t="s">
        <v>392</v>
      </c>
      <c r="R74" s="310"/>
      <c r="S74" s="310"/>
      <c r="T74" s="307" t="s">
        <v>393</v>
      </c>
      <c r="U74" s="308"/>
      <c r="V74" s="309" t="s">
        <v>394</v>
      </c>
      <c r="W74" s="310"/>
      <c r="X74" s="309" t="s">
        <v>395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353</v>
      </c>
      <c r="AH76" s="93" t="s">
        <v>377</v>
      </c>
    </row>
    <row r="77" spans="1:34" ht="22.5" customHeight="1">
      <c r="I77" s="280" t="s">
        <v>96</v>
      </c>
      <c r="J77" s="280"/>
      <c r="K77" s="280"/>
      <c r="L77" s="280"/>
      <c r="M77" s="8" t="s">
        <v>347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376</v>
      </c>
    </row>
    <row r="78" spans="1:34" ht="22.5" customHeight="1">
      <c r="I78" s="280" t="s">
        <v>2</v>
      </c>
      <c r="J78" s="280"/>
      <c r="K78" s="280"/>
      <c r="L78" s="280"/>
      <c r="M78" s="8" t="s">
        <v>348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353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354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190</v>
      </c>
      <c r="D87" s="301"/>
      <c r="E87" s="301"/>
      <c r="F87" s="301"/>
      <c r="G87" s="301"/>
      <c r="H87" s="301"/>
      <c r="I87" s="301"/>
      <c r="J87" s="302"/>
      <c r="K87" s="95">
        <v>57186</v>
      </c>
      <c r="L87" s="95">
        <v>40057</v>
      </c>
      <c r="M87" s="95">
        <v>2759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6" si="12">SUM(K87:Y87)</f>
        <v>100002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191</v>
      </c>
      <c r="D88" s="299"/>
      <c r="E88" s="299"/>
      <c r="F88" s="299"/>
      <c r="G88" s="299"/>
      <c r="H88" s="299"/>
      <c r="I88" s="299"/>
      <c r="J88" s="299"/>
      <c r="K88" s="95">
        <v>44039</v>
      </c>
      <c r="L88" s="95">
        <v>66767</v>
      </c>
      <c r="M88" s="95">
        <v>2847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113653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192</v>
      </c>
      <c r="D89" s="299"/>
      <c r="E89" s="299"/>
      <c r="F89" s="299"/>
      <c r="G89" s="299"/>
      <c r="H89" s="299"/>
      <c r="I89" s="299"/>
      <c r="J89" s="299"/>
      <c r="K89" s="95">
        <v>19800</v>
      </c>
      <c r="L89" s="95">
        <v>5374</v>
      </c>
      <c r="M89" s="95">
        <v>830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26004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193</v>
      </c>
      <c r="C90" s="299" t="s">
        <v>194</v>
      </c>
      <c r="D90" s="299"/>
      <c r="E90" s="299"/>
      <c r="F90" s="299"/>
      <c r="G90" s="299"/>
      <c r="H90" s="299"/>
      <c r="I90" s="299"/>
      <c r="J90" s="299"/>
      <c r="K90" s="95">
        <v>12164</v>
      </c>
      <c r="L90" s="95">
        <v>3111</v>
      </c>
      <c r="M90" s="95">
        <v>342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15617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195</v>
      </c>
      <c r="C91" s="299" t="s">
        <v>196</v>
      </c>
      <c r="D91" s="299"/>
      <c r="E91" s="299"/>
      <c r="F91" s="299"/>
      <c r="G91" s="299"/>
      <c r="H91" s="299"/>
      <c r="I91" s="299"/>
      <c r="J91" s="299"/>
      <c r="K91" s="95">
        <v>18631</v>
      </c>
      <c r="L91" s="95">
        <v>2854</v>
      </c>
      <c r="M91" s="95">
        <v>434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21919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197</v>
      </c>
      <c r="C92" s="299" t="s">
        <v>198</v>
      </c>
      <c r="D92" s="299"/>
      <c r="E92" s="299"/>
      <c r="F92" s="299"/>
      <c r="G92" s="299"/>
      <c r="H92" s="299"/>
      <c r="I92" s="299"/>
      <c r="J92" s="299"/>
      <c r="K92" s="95">
        <v>2556</v>
      </c>
      <c r="L92" s="95">
        <v>1078</v>
      </c>
      <c r="M92" s="95">
        <v>229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3863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199</v>
      </c>
      <c r="C93" s="299" t="s">
        <v>200</v>
      </c>
      <c r="D93" s="299"/>
      <c r="E93" s="299"/>
      <c r="F93" s="299"/>
      <c r="G93" s="299"/>
      <c r="H93" s="299"/>
      <c r="I93" s="299"/>
      <c r="J93" s="299"/>
      <c r="K93" s="95">
        <v>3446</v>
      </c>
      <c r="L93" s="95">
        <v>946</v>
      </c>
      <c r="M93" s="95">
        <v>262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4654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201</v>
      </c>
      <c r="C94" s="299" t="s">
        <v>202</v>
      </c>
      <c r="D94" s="299"/>
      <c r="E94" s="299"/>
      <c r="F94" s="299"/>
      <c r="G94" s="299"/>
      <c r="H94" s="299"/>
      <c r="I94" s="299"/>
      <c r="J94" s="299"/>
      <c r="K94" s="95">
        <v>10243</v>
      </c>
      <c r="L94" s="95">
        <v>1053</v>
      </c>
      <c r="M94" s="95">
        <v>299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11595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203</v>
      </c>
      <c r="C95" s="299" t="s">
        <v>204</v>
      </c>
      <c r="D95" s="299"/>
      <c r="E95" s="299"/>
      <c r="F95" s="299"/>
      <c r="G95" s="299"/>
      <c r="H95" s="299"/>
      <c r="I95" s="299"/>
      <c r="J95" s="299"/>
      <c r="K95" s="95">
        <v>3544</v>
      </c>
      <c r="L95" s="95">
        <v>1040</v>
      </c>
      <c r="M95" s="95">
        <v>430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5014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205</v>
      </c>
      <c r="C96" s="299" t="s">
        <v>206</v>
      </c>
      <c r="D96" s="299"/>
      <c r="E96" s="299"/>
      <c r="F96" s="299"/>
      <c r="G96" s="299"/>
      <c r="H96" s="299"/>
      <c r="I96" s="299"/>
      <c r="J96" s="299"/>
      <c r="K96" s="95">
        <v>2254</v>
      </c>
      <c r="L96" s="95">
        <v>961</v>
      </c>
      <c r="M96" s="95">
        <v>162</v>
      </c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69">
        <f t="shared" si="12"/>
        <v>3377</v>
      </c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207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373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173863</v>
      </c>
      <c r="L98" s="70">
        <f>SUM(L87:L97)</f>
        <v>123241</v>
      </c>
      <c r="M98" s="70">
        <f>SUM(M87:M97)</f>
        <v>8594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8" si="13">SUM(K98:Y98)</f>
        <v>305698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208</v>
      </c>
      <c r="D99" s="301"/>
      <c r="E99" s="301"/>
      <c r="F99" s="301"/>
      <c r="G99" s="301"/>
      <c r="H99" s="301"/>
      <c r="I99" s="301"/>
      <c r="J99" s="302"/>
      <c r="K99" s="95">
        <v>51317</v>
      </c>
      <c r="L99" s="95">
        <v>31542</v>
      </c>
      <c r="M99" s="95">
        <v>7947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90806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209</v>
      </c>
      <c r="D100" s="299"/>
      <c r="E100" s="299"/>
      <c r="F100" s="299"/>
      <c r="G100" s="299"/>
      <c r="H100" s="299"/>
      <c r="I100" s="299"/>
      <c r="J100" s="299"/>
      <c r="K100" s="95">
        <v>20919</v>
      </c>
      <c r="L100" s="95">
        <v>10903</v>
      </c>
      <c r="M100" s="95">
        <v>3405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35227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210</v>
      </c>
      <c r="D101" s="299"/>
      <c r="E101" s="299"/>
      <c r="F101" s="299"/>
      <c r="G101" s="299"/>
      <c r="H101" s="299"/>
      <c r="I101" s="299"/>
      <c r="J101" s="299"/>
      <c r="K101" s="95">
        <v>23357</v>
      </c>
      <c r="L101" s="95">
        <v>11907</v>
      </c>
      <c r="M101" s="95">
        <v>2602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37866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193</v>
      </c>
      <c r="C102" s="299" t="s">
        <v>211</v>
      </c>
      <c r="D102" s="299"/>
      <c r="E102" s="299"/>
      <c r="F102" s="299"/>
      <c r="G102" s="299"/>
      <c r="H102" s="299"/>
      <c r="I102" s="299"/>
      <c r="J102" s="299"/>
      <c r="K102" s="95">
        <v>6559</v>
      </c>
      <c r="L102" s="95">
        <v>4395</v>
      </c>
      <c r="M102" s="95">
        <v>1475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12429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195</v>
      </c>
      <c r="C103" s="299" t="s">
        <v>212</v>
      </c>
      <c r="D103" s="299"/>
      <c r="E103" s="299"/>
      <c r="F103" s="299"/>
      <c r="G103" s="299"/>
      <c r="H103" s="299"/>
      <c r="I103" s="299"/>
      <c r="J103" s="299"/>
      <c r="K103" s="95">
        <v>11279</v>
      </c>
      <c r="L103" s="95">
        <v>11379</v>
      </c>
      <c r="M103" s="95">
        <v>2551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25209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197</v>
      </c>
      <c r="C104" s="299" t="s">
        <v>213</v>
      </c>
      <c r="D104" s="299"/>
      <c r="E104" s="299"/>
      <c r="F104" s="299"/>
      <c r="G104" s="299"/>
      <c r="H104" s="299"/>
      <c r="I104" s="299"/>
      <c r="J104" s="299"/>
      <c r="K104" s="95">
        <v>8481</v>
      </c>
      <c r="L104" s="95">
        <v>2200</v>
      </c>
      <c r="M104" s="95">
        <v>7498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18179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199</v>
      </c>
      <c r="C105" s="299" t="s">
        <v>214</v>
      </c>
      <c r="D105" s="299"/>
      <c r="E105" s="299"/>
      <c r="F105" s="299"/>
      <c r="G105" s="299"/>
      <c r="H105" s="299"/>
      <c r="I105" s="299"/>
      <c r="J105" s="299"/>
      <c r="K105" s="95">
        <v>1576</v>
      </c>
      <c r="L105" s="95">
        <v>1184</v>
      </c>
      <c r="M105" s="95">
        <v>400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3160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201</v>
      </c>
      <c r="C106" s="299" t="s">
        <v>215</v>
      </c>
      <c r="D106" s="299"/>
      <c r="E106" s="299"/>
      <c r="F106" s="299"/>
      <c r="G106" s="299"/>
      <c r="H106" s="299"/>
      <c r="I106" s="299"/>
      <c r="J106" s="299"/>
      <c r="K106" s="95">
        <v>5473</v>
      </c>
      <c r="L106" s="95">
        <v>1718</v>
      </c>
      <c r="M106" s="95">
        <v>743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7934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203</v>
      </c>
      <c r="C107" s="299" t="s">
        <v>216</v>
      </c>
      <c r="D107" s="299"/>
      <c r="E107" s="299"/>
      <c r="F107" s="299"/>
      <c r="G107" s="299"/>
      <c r="H107" s="299"/>
      <c r="I107" s="299"/>
      <c r="J107" s="299"/>
      <c r="K107" s="95">
        <v>10323</v>
      </c>
      <c r="L107" s="95">
        <v>634</v>
      </c>
      <c r="M107" s="95">
        <v>1069</v>
      </c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12026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205</v>
      </c>
      <c r="C108" s="299" t="s">
        <v>217</v>
      </c>
      <c r="D108" s="299"/>
      <c r="E108" s="299"/>
      <c r="F108" s="299"/>
      <c r="G108" s="299"/>
      <c r="H108" s="299"/>
      <c r="I108" s="299"/>
      <c r="J108" s="299"/>
      <c r="K108" s="95">
        <v>1255</v>
      </c>
      <c r="L108" s="95">
        <v>731</v>
      </c>
      <c r="M108" s="95">
        <v>226</v>
      </c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69">
        <f t="shared" si="13"/>
        <v>2212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207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373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140539</v>
      </c>
      <c r="L110" s="70">
        <f>SUM(L99:L109)</f>
        <v>76593</v>
      </c>
      <c r="M110" s="70">
        <f>SUM(M99:M109)</f>
        <v>27916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245048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380</v>
      </c>
      <c r="C113" s="287"/>
      <c r="D113" s="288"/>
      <c r="E113" s="286" t="s">
        <v>381</v>
      </c>
      <c r="F113" s="287"/>
      <c r="G113" s="288"/>
      <c r="H113" s="286" t="s">
        <v>382</v>
      </c>
      <c r="I113" s="287"/>
      <c r="J113" s="288"/>
      <c r="K113" s="292" t="s">
        <v>383</v>
      </c>
      <c r="L113" s="294" t="s">
        <v>384</v>
      </c>
      <c r="M113" s="294" t="s">
        <v>385</v>
      </c>
      <c r="N113" s="296" t="s">
        <v>386</v>
      </c>
      <c r="O113" s="96" t="s">
        <v>380</v>
      </c>
      <c r="P113" s="97" t="s">
        <v>381</v>
      </c>
      <c r="Q113" s="98" t="s">
        <v>382</v>
      </c>
      <c r="R113" s="99" t="s">
        <v>383</v>
      </c>
      <c r="S113" s="62"/>
      <c r="T113" s="100" t="s">
        <v>384</v>
      </c>
      <c r="U113" s="62"/>
      <c r="V113" s="101" t="s">
        <v>385</v>
      </c>
      <c r="W113" s="62"/>
      <c r="X113" s="102" t="s">
        <v>386</v>
      </c>
      <c r="Y113" s="103" t="s">
        <v>387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388</v>
      </c>
      <c r="P114" s="105" t="s">
        <v>389</v>
      </c>
      <c r="Q114" s="106" t="s">
        <v>390</v>
      </c>
      <c r="R114" s="107" t="s">
        <v>391</v>
      </c>
      <c r="S114" s="63"/>
      <c r="T114" s="108" t="s">
        <v>392</v>
      </c>
      <c r="U114" s="63"/>
      <c r="V114" s="109" t="s">
        <v>393</v>
      </c>
      <c r="W114" s="63"/>
      <c r="X114" s="110" t="s">
        <v>394</v>
      </c>
      <c r="Y114" s="111" t="s">
        <v>395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355</v>
      </c>
      <c r="AH116" s="93" t="s">
        <v>377</v>
      </c>
    </row>
    <row r="117" spans="1:34" ht="22.5" customHeight="1">
      <c r="I117" s="280" t="s">
        <v>96</v>
      </c>
      <c r="J117" s="280"/>
      <c r="K117" s="280"/>
      <c r="L117" s="280"/>
      <c r="M117" s="8" t="s">
        <v>347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376</v>
      </c>
    </row>
    <row r="118" spans="1:34" ht="22.5" customHeight="1">
      <c r="I118" s="280" t="s">
        <v>2</v>
      </c>
      <c r="J118" s="280"/>
      <c r="K118" s="280"/>
      <c r="L118" s="280"/>
      <c r="M118" s="8" t="s">
        <v>348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355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356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193</v>
      </c>
      <c r="C127" s="301" t="s">
        <v>218</v>
      </c>
      <c r="D127" s="301"/>
      <c r="E127" s="301"/>
      <c r="F127" s="301"/>
      <c r="G127" s="301"/>
      <c r="H127" s="301"/>
      <c r="I127" s="301"/>
      <c r="J127" s="302"/>
      <c r="K127" s="95">
        <v>72752</v>
      </c>
      <c r="L127" s="95">
        <v>45605</v>
      </c>
      <c r="M127" s="95">
        <v>13172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6" si="14">SUM(K127:Y127)</f>
        <v>131529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219</v>
      </c>
      <c r="D128" s="299"/>
      <c r="E128" s="299"/>
      <c r="F128" s="299"/>
      <c r="G128" s="299"/>
      <c r="H128" s="299"/>
      <c r="I128" s="299"/>
      <c r="J128" s="299"/>
      <c r="K128" s="95">
        <v>32541</v>
      </c>
      <c r="L128" s="95">
        <v>64976</v>
      </c>
      <c r="M128" s="95">
        <v>5468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102985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220</v>
      </c>
      <c r="D129" s="299"/>
      <c r="E129" s="299"/>
      <c r="F129" s="299"/>
      <c r="G129" s="299"/>
      <c r="H129" s="299"/>
      <c r="I129" s="299"/>
      <c r="J129" s="299"/>
      <c r="K129" s="95">
        <v>9549</v>
      </c>
      <c r="L129" s="95">
        <v>5007</v>
      </c>
      <c r="M129" s="95">
        <v>820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15376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193</v>
      </c>
      <c r="C130" s="299" t="s">
        <v>221</v>
      </c>
      <c r="D130" s="299"/>
      <c r="E130" s="299"/>
      <c r="F130" s="299"/>
      <c r="G130" s="299"/>
      <c r="H130" s="299"/>
      <c r="I130" s="299"/>
      <c r="J130" s="299"/>
      <c r="K130" s="95">
        <v>29087</v>
      </c>
      <c r="L130" s="95">
        <v>7589</v>
      </c>
      <c r="M130" s="95">
        <v>3350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40026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195</v>
      </c>
      <c r="C131" s="299" t="s">
        <v>222</v>
      </c>
      <c r="D131" s="299"/>
      <c r="E131" s="299"/>
      <c r="F131" s="299"/>
      <c r="G131" s="299"/>
      <c r="H131" s="299"/>
      <c r="I131" s="299"/>
      <c r="J131" s="299"/>
      <c r="K131" s="95">
        <v>11232</v>
      </c>
      <c r="L131" s="95">
        <v>4198</v>
      </c>
      <c r="M131" s="95">
        <v>1328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16758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197</v>
      </c>
      <c r="C132" s="299" t="s">
        <v>223</v>
      </c>
      <c r="D132" s="299"/>
      <c r="E132" s="299"/>
      <c r="F132" s="299"/>
      <c r="G132" s="299"/>
      <c r="H132" s="299"/>
      <c r="I132" s="299"/>
      <c r="J132" s="299"/>
      <c r="K132" s="95">
        <v>17453</v>
      </c>
      <c r="L132" s="95">
        <v>13272</v>
      </c>
      <c r="M132" s="95">
        <v>5601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36326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199</v>
      </c>
      <c r="C133" s="299" t="s">
        <v>224</v>
      </c>
      <c r="D133" s="299"/>
      <c r="E133" s="299"/>
      <c r="F133" s="299"/>
      <c r="G133" s="299"/>
      <c r="H133" s="299"/>
      <c r="I133" s="299"/>
      <c r="J133" s="299"/>
      <c r="K133" s="95">
        <v>5122</v>
      </c>
      <c r="L133" s="95">
        <v>2402</v>
      </c>
      <c r="M133" s="95">
        <v>1023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8547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201</v>
      </c>
      <c r="C134" s="299" t="s">
        <v>225</v>
      </c>
      <c r="D134" s="299"/>
      <c r="E134" s="299"/>
      <c r="F134" s="299"/>
      <c r="G134" s="299"/>
      <c r="H134" s="299"/>
      <c r="I134" s="299"/>
      <c r="J134" s="299"/>
      <c r="K134" s="95">
        <v>7515</v>
      </c>
      <c r="L134" s="95">
        <v>1932</v>
      </c>
      <c r="M134" s="95">
        <v>1695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11142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203</v>
      </c>
      <c r="C135" s="299" t="s">
        <v>226</v>
      </c>
      <c r="D135" s="299"/>
      <c r="E135" s="299"/>
      <c r="F135" s="299"/>
      <c r="G135" s="299"/>
      <c r="H135" s="299"/>
      <c r="I135" s="299"/>
      <c r="J135" s="299"/>
      <c r="K135" s="95">
        <v>5009</v>
      </c>
      <c r="L135" s="95">
        <v>914</v>
      </c>
      <c r="M135" s="95">
        <v>765</v>
      </c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6688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205</v>
      </c>
      <c r="C136" s="299" t="s">
        <v>227</v>
      </c>
      <c r="D136" s="299"/>
      <c r="E136" s="299"/>
      <c r="F136" s="299"/>
      <c r="G136" s="299"/>
      <c r="H136" s="299"/>
      <c r="I136" s="299"/>
      <c r="J136" s="299"/>
      <c r="K136" s="95">
        <v>2536</v>
      </c>
      <c r="L136" s="95">
        <v>572</v>
      </c>
      <c r="M136" s="95">
        <v>467</v>
      </c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69">
        <f t="shared" si="14"/>
        <v>3575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207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373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192796</v>
      </c>
      <c r="L138" s="70">
        <f>SUM(L127:L137)</f>
        <v>146467</v>
      </c>
      <c r="M138" s="70">
        <f>SUM(M127:M137)</f>
        <v>33689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8" si="15">SUM(K138:Y138)</f>
        <v>372952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195</v>
      </c>
      <c r="C139" s="301" t="s">
        <v>228</v>
      </c>
      <c r="D139" s="301"/>
      <c r="E139" s="301"/>
      <c r="F139" s="301"/>
      <c r="G139" s="301"/>
      <c r="H139" s="301"/>
      <c r="I139" s="301"/>
      <c r="J139" s="302"/>
      <c r="K139" s="95">
        <v>35948</v>
      </c>
      <c r="L139" s="95">
        <v>80044</v>
      </c>
      <c r="M139" s="95">
        <v>3008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119000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229</v>
      </c>
      <c r="D140" s="299"/>
      <c r="E140" s="299"/>
      <c r="F140" s="299"/>
      <c r="G140" s="299"/>
      <c r="H140" s="299"/>
      <c r="I140" s="299"/>
      <c r="J140" s="299"/>
      <c r="K140" s="95">
        <v>40527</v>
      </c>
      <c r="L140" s="95">
        <v>17555</v>
      </c>
      <c r="M140" s="95">
        <v>3349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61431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230</v>
      </c>
      <c r="D141" s="299"/>
      <c r="E141" s="299"/>
      <c r="F141" s="299"/>
      <c r="G141" s="299"/>
      <c r="H141" s="299"/>
      <c r="I141" s="299"/>
      <c r="J141" s="299"/>
      <c r="K141" s="95">
        <v>7405</v>
      </c>
      <c r="L141" s="95">
        <v>124871</v>
      </c>
      <c r="M141" s="95">
        <v>1006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133282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193</v>
      </c>
      <c r="C142" s="299" t="s">
        <v>231</v>
      </c>
      <c r="D142" s="299"/>
      <c r="E142" s="299"/>
      <c r="F142" s="299"/>
      <c r="G142" s="299"/>
      <c r="H142" s="299"/>
      <c r="I142" s="299"/>
      <c r="J142" s="299"/>
      <c r="K142" s="95">
        <v>3955</v>
      </c>
      <c r="L142" s="95">
        <v>9309</v>
      </c>
      <c r="M142" s="95">
        <v>751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14015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195</v>
      </c>
      <c r="C143" s="299" t="s">
        <v>232</v>
      </c>
      <c r="D143" s="299"/>
      <c r="E143" s="299"/>
      <c r="F143" s="299"/>
      <c r="G143" s="299"/>
      <c r="H143" s="299"/>
      <c r="I143" s="299"/>
      <c r="J143" s="299"/>
      <c r="K143" s="95">
        <v>7450</v>
      </c>
      <c r="L143" s="95">
        <v>25409</v>
      </c>
      <c r="M143" s="95">
        <v>774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33633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197</v>
      </c>
      <c r="C144" s="299" t="s">
        <v>233</v>
      </c>
      <c r="D144" s="299"/>
      <c r="E144" s="299"/>
      <c r="F144" s="299"/>
      <c r="G144" s="299"/>
      <c r="H144" s="299"/>
      <c r="I144" s="299"/>
      <c r="J144" s="299"/>
      <c r="K144" s="95">
        <v>5337</v>
      </c>
      <c r="L144" s="95">
        <v>9183</v>
      </c>
      <c r="M144" s="95">
        <v>803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15323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199</v>
      </c>
      <c r="C145" s="299" t="s">
        <v>234</v>
      </c>
      <c r="D145" s="299"/>
      <c r="E145" s="299"/>
      <c r="F145" s="299"/>
      <c r="G145" s="299"/>
      <c r="H145" s="299"/>
      <c r="I145" s="299"/>
      <c r="J145" s="299"/>
      <c r="K145" s="95">
        <v>2041</v>
      </c>
      <c r="L145" s="95">
        <v>5276</v>
      </c>
      <c r="M145" s="95">
        <v>385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7702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201</v>
      </c>
      <c r="C146" s="299" t="s">
        <v>235</v>
      </c>
      <c r="D146" s="299"/>
      <c r="E146" s="299"/>
      <c r="F146" s="299"/>
      <c r="G146" s="299"/>
      <c r="H146" s="299"/>
      <c r="I146" s="299"/>
      <c r="J146" s="299"/>
      <c r="K146" s="95">
        <v>12223</v>
      </c>
      <c r="L146" s="95">
        <v>3289</v>
      </c>
      <c r="M146" s="95">
        <v>171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15683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203</v>
      </c>
      <c r="C147" s="299" t="s">
        <v>236</v>
      </c>
      <c r="D147" s="299"/>
      <c r="E147" s="299"/>
      <c r="F147" s="299"/>
      <c r="G147" s="299"/>
      <c r="H147" s="299"/>
      <c r="I147" s="299"/>
      <c r="J147" s="299"/>
      <c r="K147" s="95">
        <v>1049</v>
      </c>
      <c r="L147" s="95">
        <v>2045</v>
      </c>
      <c r="M147" s="95">
        <v>542</v>
      </c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3636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205</v>
      </c>
      <c r="C148" s="299" t="s">
        <v>237</v>
      </c>
      <c r="D148" s="299"/>
      <c r="E148" s="299"/>
      <c r="F148" s="299"/>
      <c r="G148" s="299"/>
      <c r="H148" s="299"/>
      <c r="I148" s="299"/>
      <c r="J148" s="299"/>
      <c r="K148" s="95">
        <v>1305</v>
      </c>
      <c r="L148" s="95">
        <v>3943</v>
      </c>
      <c r="M148" s="95">
        <v>197</v>
      </c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69">
        <f t="shared" si="15"/>
        <v>5445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207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373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117240</v>
      </c>
      <c r="L150" s="70">
        <f>SUM(L139:L149)</f>
        <v>280924</v>
      </c>
      <c r="M150" s="70">
        <f>SUM(M139:M149)</f>
        <v>10986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409150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380</v>
      </c>
      <c r="C153" s="287"/>
      <c r="D153" s="288"/>
      <c r="E153" s="286" t="s">
        <v>381</v>
      </c>
      <c r="F153" s="287"/>
      <c r="G153" s="288"/>
      <c r="H153" s="286" t="s">
        <v>382</v>
      </c>
      <c r="I153" s="287"/>
      <c r="J153" s="288"/>
      <c r="K153" s="292" t="s">
        <v>383</v>
      </c>
      <c r="L153" s="294" t="s">
        <v>384</v>
      </c>
      <c r="M153" s="294" t="s">
        <v>385</v>
      </c>
      <c r="N153" s="296" t="s">
        <v>386</v>
      </c>
      <c r="O153" s="112" t="s">
        <v>380</v>
      </c>
      <c r="P153" s="113" t="s">
        <v>381</v>
      </c>
      <c r="Q153" s="114" t="s">
        <v>382</v>
      </c>
      <c r="R153" s="115" t="s">
        <v>383</v>
      </c>
      <c r="S153" s="62"/>
      <c r="T153" s="116" t="s">
        <v>384</v>
      </c>
      <c r="U153" s="62"/>
      <c r="V153" s="117" t="s">
        <v>385</v>
      </c>
      <c r="W153" s="62"/>
      <c r="X153" s="118" t="s">
        <v>386</v>
      </c>
      <c r="Y153" s="119" t="s">
        <v>387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388</v>
      </c>
      <c r="P154" s="121" t="s">
        <v>389</v>
      </c>
      <c r="Q154" s="122" t="s">
        <v>390</v>
      </c>
      <c r="R154" s="123" t="s">
        <v>391</v>
      </c>
      <c r="S154" s="63"/>
      <c r="T154" s="124" t="s">
        <v>392</v>
      </c>
      <c r="U154" s="63"/>
      <c r="V154" s="125" t="s">
        <v>393</v>
      </c>
      <c r="W154" s="63"/>
      <c r="X154" s="126" t="s">
        <v>394</v>
      </c>
      <c r="Y154" s="127" t="s">
        <v>395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357</v>
      </c>
      <c r="AH156" s="93" t="s">
        <v>377</v>
      </c>
    </row>
    <row r="157" spans="1:34" ht="22.5" customHeight="1">
      <c r="I157" s="280" t="s">
        <v>96</v>
      </c>
      <c r="J157" s="280"/>
      <c r="K157" s="280"/>
      <c r="L157" s="280"/>
      <c r="M157" s="8" t="s">
        <v>347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376</v>
      </c>
    </row>
    <row r="158" spans="1:34" ht="22.5" customHeight="1">
      <c r="I158" s="280" t="s">
        <v>2</v>
      </c>
      <c r="J158" s="280"/>
      <c r="K158" s="280"/>
      <c r="L158" s="280"/>
      <c r="M158" s="8" t="s">
        <v>348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357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358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197</v>
      </c>
      <c r="C167" s="301" t="s">
        <v>238</v>
      </c>
      <c r="D167" s="301"/>
      <c r="E167" s="301"/>
      <c r="F167" s="301"/>
      <c r="G167" s="301"/>
      <c r="H167" s="301"/>
      <c r="I167" s="301"/>
      <c r="J167" s="302"/>
      <c r="K167" s="95">
        <v>22402</v>
      </c>
      <c r="L167" s="95">
        <v>10744</v>
      </c>
      <c r="M167" s="95">
        <v>3010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6" si="16">SUM(K167:Y167)</f>
        <v>36156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239</v>
      </c>
      <c r="D168" s="299"/>
      <c r="E168" s="299"/>
      <c r="F168" s="299"/>
      <c r="G168" s="299"/>
      <c r="H168" s="299"/>
      <c r="I168" s="299"/>
      <c r="J168" s="299"/>
      <c r="K168" s="95">
        <v>16173</v>
      </c>
      <c r="L168" s="95">
        <v>3544</v>
      </c>
      <c r="M168" s="95">
        <v>2250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21967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240</v>
      </c>
      <c r="D169" s="299"/>
      <c r="E169" s="299"/>
      <c r="F169" s="299"/>
      <c r="G169" s="299"/>
      <c r="H169" s="299"/>
      <c r="I169" s="299"/>
      <c r="J169" s="299"/>
      <c r="K169" s="95">
        <v>19046</v>
      </c>
      <c r="L169" s="95">
        <v>4069</v>
      </c>
      <c r="M169" s="95">
        <v>4506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27621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193</v>
      </c>
      <c r="C170" s="299" t="s">
        <v>241</v>
      </c>
      <c r="D170" s="299"/>
      <c r="E170" s="299"/>
      <c r="F170" s="299"/>
      <c r="G170" s="299"/>
      <c r="H170" s="299"/>
      <c r="I170" s="299"/>
      <c r="J170" s="299"/>
      <c r="K170" s="95">
        <v>1788</v>
      </c>
      <c r="L170" s="95">
        <v>1163</v>
      </c>
      <c r="M170" s="95">
        <v>363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3314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195</v>
      </c>
      <c r="C171" s="299" t="s">
        <v>242</v>
      </c>
      <c r="D171" s="299"/>
      <c r="E171" s="299"/>
      <c r="F171" s="299"/>
      <c r="G171" s="299"/>
      <c r="H171" s="299"/>
      <c r="I171" s="299"/>
      <c r="J171" s="299"/>
      <c r="K171" s="95">
        <v>14767</v>
      </c>
      <c r="L171" s="95">
        <v>4485</v>
      </c>
      <c r="M171" s="95">
        <v>1430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20682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197</v>
      </c>
      <c r="C172" s="299" t="s">
        <v>243</v>
      </c>
      <c r="D172" s="299"/>
      <c r="E172" s="299"/>
      <c r="F172" s="299"/>
      <c r="G172" s="299"/>
      <c r="H172" s="299"/>
      <c r="I172" s="299"/>
      <c r="J172" s="299"/>
      <c r="K172" s="95">
        <v>12350</v>
      </c>
      <c r="L172" s="95">
        <v>2283</v>
      </c>
      <c r="M172" s="95">
        <v>2260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16893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199</v>
      </c>
      <c r="C173" s="299" t="s">
        <v>244</v>
      </c>
      <c r="D173" s="299"/>
      <c r="E173" s="299"/>
      <c r="F173" s="299"/>
      <c r="G173" s="299"/>
      <c r="H173" s="299"/>
      <c r="I173" s="299"/>
      <c r="J173" s="299"/>
      <c r="K173" s="95">
        <v>2656</v>
      </c>
      <c r="L173" s="95">
        <v>5917</v>
      </c>
      <c r="M173" s="95">
        <v>379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8952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201</v>
      </c>
      <c r="C174" s="299" t="s">
        <v>245</v>
      </c>
      <c r="D174" s="299"/>
      <c r="E174" s="299"/>
      <c r="F174" s="299"/>
      <c r="G174" s="299"/>
      <c r="H174" s="299"/>
      <c r="I174" s="299"/>
      <c r="J174" s="299"/>
      <c r="K174" s="95">
        <v>1606</v>
      </c>
      <c r="L174" s="95">
        <v>346</v>
      </c>
      <c r="M174" s="95">
        <v>209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2161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203</v>
      </c>
      <c r="C175" s="299" t="s">
        <v>246</v>
      </c>
      <c r="D175" s="299"/>
      <c r="E175" s="299"/>
      <c r="F175" s="299"/>
      <c r="G175" s="299"/>
      <c r="H175" s="299"/>
      <c r="I175" s="299"/>
      <c r="J175" s="299"/>
      <c r="K175" s="95">
        <v>1221</v>
      </c>
      <c r="L175" s="95">
        <v>174</v>
      </c>
      <c r="M175" s="95">
        <v>190</v>
      </c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1585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205</v>
      </c>
      <c r="C176" s="299" t="s">
        <v>247</v>
      </c>
      <c r="D176" s="299"/>
      <c r="E176" s="299"/>
      <c r="F176" s="299"/>
      <c r="G176" s="299"/>
      <c r="H176" s="299"/>
      <c r="I176" s="299"/>
      <c r="J176" s="299"/>
      <c r="K176" s="95">
        <v>27168</v>
      </c>
      <c r="L176" s="95">
        <v>437</v>
      </c>
      <c r="M176" s="95">
        <v>689</v>
      </c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69">
        <f t="shared" si="16"/>
        <v>28294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207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373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119177</v>
      </c>
      <c r="L178" s="70">
        <f>SUM(L167:L177)</f>
        <v>33162</v>
      </c>
      <c r="M178" s="70">
        <f>SUM(M167:M177)</f>
        <v>15286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167625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199</v>
      </c>
      <c r="C179" s="301" t="s">
        <v>248</v>
      </c>
      <c r="D179" s="301"/>
      <c r="E179" s="301"/>
      <c r="F179" s="301"/>
      <c r="G179" s="301"/>
      <c r="H179" s="301"/>
      <c r="I179" s="301"/>
      <c r="J179" s="302"/>
      <c r="K179" s="95">
        <v>4633</v>
      </c>
      <c r="L179" s="95">
        <v>4743</v>
      </c>
      <c r="M179" s="95">
        <v>365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9741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249</v>
      </c>
      <c r="D180" s="299"/>
      <c r="E180" s="299"/>
      <c r="F180" s="299"/>
      <c r="G180" s="299"/>
      <c r="H180" s="299"/>
      <c r="I180" s="299"/>
      <c r="J180" s="299"/>
      <c r="K180" s="95">
        <v>809</v>
      </c>
      <c r="L180" s="95">
        <v>463</v>
      </c>
      <c r="M180" s="95">
        <v>164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1436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250</v>
      </c>
      <c r="D181" s="299"/>
      <c r="E181" s="299"/>
      <c r="F181" s="299"/>
      <c r="G181" s="299"/>
      <c r="H181" s="299"/>
      <c r="I181" s="299"/>
      <c r="J181" s="299"/>
      <c r="K181" s="95">
        <v>600</v>
      </c>
      <c r="L181" s="95">
        <v>345</v>
      </c>
      <c r="M181" s="95">
        <v>88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1033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207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207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207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207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207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207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207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207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373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6042</v>
      </c>
      <c r="L190" s="70">
        <f>SUM(L179:L189)</f>
        <v>5551</v>
      </c>
      <c r="M190" s="70">
        <f>SUM(M179:M189)</f>
        <v>617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12210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380</v>
      </c>
      <c r="C193" s="287"/>
      <c r="D193" s="288"/>
      <c r="E193" s="286" t="s">
        <v>381</v>
      </c>
      <c r="F193" s="287"/>
      <c r="G193" s="288"/>
      <c r="H193" s="286" t="s">
        <v>382</v>
      </c>
      <c r="I193" s="287"/>
      <c r="J193" s="288"/>
      <c r="K193" s="292" t="s">
        <v>383</v>
      </c>
      <c r="L193" s="294" t="s">
        <v>384</v>
      </c>
      <c r="M193" s="294" t="s">
        <v>385</v>
      </c>
      <c r="N193" s="296" t="s">
        <v>386</v>
      </c>
      <c r="O193" s="128" t="s">
        <v>380</v>
      </c>
      <c r="P193" s="129" t="s">
        <v>381</v>
      </c>
      <c r="Q193" s="130" t="s">
        <v>382</v>
      </c>
      <c r="R193" s="131" t="s">
        <v>383</v>
      </c>
      <c r="S193" s="62"/>
      <c r="T193" s="132" t="s">
        <v>384</v>
      </c>
      <c r="U193" s="62"/>
      <c r="V193" s="133" t="s">
        <v>385</v>
      </c>
      <c r="W193" s="62"/>
      <c r="X193" s="134" t="s">
        <v>386</v>
      </c>
      <c r="Y193" s="135" t="s">
        <v>387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388</v>
      </c>
      <c r="P194" s="137" t="s">
        <v>389</v>
      </c>
      <c r="Q194" s="138" t="s">
        <v>390</v>
      </c>
      <c r="R194" s="139" t="s">
        <v>391</v>
      </c>
      <c r="S194" s="63"/>
      <c r="T194" s="140" t="s">
        <v>392</v>
      </c>
      <c r="U194" s="63"/>
      <c r="V194" s="141" t="s">
        <v>393</v>
      </c>
      <c r="W194" s="63"/>
      <c r="X194" s="142" t="s">
        <v>394</v>
      </c>
      <c r="Y194" s="143" t="s">
        <v>395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359</v>
      </c>
      <c r="AH196" s="93" t="s">
        <v>377</v>
      </c>
    </row>
    <row r="197" spans="1:34" ht="22.5" customHeight="1">
      <c r="I197" s="280" t="s">
        <v>96</v>
      </c>
      <c r="J197" s="280"/>
      <c r="K197" s="280"/>
      <c r="L197" s="280"/>
      <c r="M197" s="8" t="s">
        <v>347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376</v>
      </c>
    </row>
    <row r="198" spans="1:34" ht="22.5" customHeight="1">
      <c r="I198" s="280" t="s">
        <v>2</v>
      </c>
      <c r="J198" s="280"/>
      <c r="K198" s="280"/>
      <c r="L198" s="280"/>
      <c r="M198" s="8" t="s">
        <v>348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359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360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201</v>
      </c>
      <c r="C207" s="301" t="s">
        <v>251</v>
      </c>
      <c r="D207" s="301"/>
      <c r="E207" s="301"/>
      <c r="F207" s="301"/>
      <c r="G207" s="301"/>
      <c r="H207" s="301"/>
      <c r="I207" s="301"/>
      <c r="J207" s="302"/>
      <c r="K207" s="95">
        <v>15144</v>
      </c>
      <c r="L207" s="95">
        <v>16318</v>
      </c>
      <c r="M207" s="95">
        <v>976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6" si="17">SUM(K207:Y207)</f>
        <v>32438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252</v>
      </c>
      <c r="D208" s="299"/>
      <c r="E208" s="299"/>
      <c r="F208" s="299"/>
      <c r="G208" s="299"/>
      <c r="H208" s="299"/>
      <c r="I208" s="299"/>
      <c r="J208" s="299"/>
      <c r="K208" s="95">
        <v>3783</v>
      </c>
      <c r="L208" s="95">
        <v>2374</v>
      </c>
      <c r="M208" s="95">
        <v>756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6913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253</v>
      </c>
      <c r="D209" s="299"/>
      <c r="E209" s="299"/>
      <c r="F209" s="299"/>
      <c r="G209" s="299"/>
      <c r="H209" s="299"/>
      <c r="I209" s="299"/>
      <c r="J209" s="299"/>
      <c r="K209" s="95">
        <v>2485</v>
      </c>
      <c r="L209" s="95">
        <v>1736</v>
      </c>
      <c r="M209" s="95">
        <v>709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4930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193</v>
      </c>
      <c r="C210" s="299" t="s">
        <v>254</v>
      </c>
      <c r="D210" s="299"/>
      <c r="E210" s="299"/>
      <c r="F210" s="299"/>
      <c r="G210" s="299"/>
      <c r="H210" s="299"/>
      <c r="I210" s="299"/>
      <c r="J210" s="299"/>
      <c r="K210" s="95">
        <v>1721</v>
      </c>
      <c r="L210" s="95">
        <v>2210</v>
      </c>
      <c r="M210" s="95">
        <v>284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4215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195</v>
      </c>
      <c r="C211" s="299" t="s">
        <v>255</v>
      </c>
      <c r="D211" s="299"/>
      <c r="E211" s="299"/>
      <c r="F211" s="299"/>
      <c r="G211" s="299"/>
      <c r="H211" s="299"/>
      <c r="I211" s="299"/>
      <c r="J211" s="299"/>
      <c r="K211" s="95">
        <v>1220</v>
      </c>
      <c r="L211" s="95">
        <v>1056</v>
      </c>
      <c r="M211" s="95">
        <v>154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2430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197</v>
      </c>
      <c r="C212" s="299" t="s">
        <v>256</v>
      </c>
      <c r="D212" s="299"/>
      <c r="E212" s="299"/>
      <c r="F212" s="299"/>
      <c r="G212" s="299"/>
      <c r="H212" s="299"/>
      <c r="I212" s="299"/>
      <c r="J212" s="299"/>
      <c r="K212" s="95">
        <v>645</v>
      </c>
      <c r="L212" s="95">
        <v>557</v>
      </c>
      <c r="M212" s="95">
        <v>56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1258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199</v>
      </c>
      <c r="C213" s="299" t="s">
        <v>257</v>
      </c>
      <c r="D213" s="299"/>
      <c r="E213" s="299"/>
      <c r="F213" s="299"/>
      <c r="G213" s="299"/>
      <c r="H213" s="299"/>
      <c r="I213" s="299"/>
      <c r="J213" s="299"/>
      <c r="K213" s="95">
        <v>507</v>
      </c>
      <c r="L213" s="95">
        <v>737</v>
      </c>
      <c r="M213" s="95">
        <v>80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1324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201</v>
      </c>
      <c r="C214" s="299" t="s">
        <v>258</v>
      </c>
      <c r="D214" s="299"/>
      <c r="E214" s="299"/>
      <c r="F214" s="299"/>
      <c r="G214" s="299"/>
      <c r="H214" s="299"/>
      <c r="I214" s="299"/>
      <c r="J214" s="299"/>
      <c r="K214" s="95">
        <v>3646</v>
      </c>
      <c r="L214" s="95">
        <v>1014</v>
      </c>
      <c r="M214" s="95">
        <v>499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5159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203</v>
      </c>
      <c r="C215" s="299" t="s">
        <v>259</v>
      </c>
      <c r="D215" s="299"/>
      <c r="E215" s="299"/>
      <c r="F215" s="299"/>
      <c r="G215" s="299"/>
      <c r="H215" s="299"/>
      <c r="I215" s="299"/>
      <c r="J215" s="299"/>
      <c r="K215" s="95">
        <v>315</v>
      </c>
      <c r="L215" s="95">
        <v>335</v>
      </c>
      <c r="M215" s="95">
        <v>38</v>
      </c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688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205</v>
      </c>
      <c r="C216" s="299" t="s">
        <v>260</v>
      </c>
      <c r="D216" s="299"/>
      <c r="E216" s="299"/>
      <c r="F216" s="299"/>
      <c r="G216" s="299"/>
      <c r="H216" s="299"/>
      <c r="I216" s="299"/>
      <c r="J216" s="299"/>
      <c r="K216" s="95">
        <v>173</v>
      </c>
      <c r="L216" s="95">
        <v>252</v>
      </c>
      <c r="M216" s="95">
        <v>17</v>
      </c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69">
        <f t="shared" si="17"/>
        <v>442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207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373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29639</v>
      </c>
      <c r="L218" s="70">
        <f>SUM(L207:L217)</f>
        <v>26589</v>
      </c>
      <c r="M218" s="70">
        <f>SUM(M207:M217)</f>
        <v>3569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8" si="18">SUM(K218:Y218)</f>
        <v>59797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203</v>
      </c>
      <c r="C219" s="301" t="s">
        <v>261</v>
      </c>
      <c r="D219" s="301"/>
      <c r="E219" s="301"/>
      <c r="F219" s="301"/>
      <c r="G219" s="301"/>
      <c r="H219" s="301"/>
      <c r="I219" s="301"/>
      <c r="J219" s="302"/>
      <c r="K219" s="95">
        <v>23810</v>
      </c>
      <c r="L219" s="95">
        <v>12026</v>
      </c>
      <c r="M219" s="95">
        <v>4995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40831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262</v>
      </c>
      <c r="D220" s="299"/>
      <c r="E220" s="299"/>
      <c r="F220" s="299"/>
      <c r="G220" s="299"/>
      <c r="H220" s="299"/>
      <c r="I220" s="299"/>
      <c r="J220" s="299"/>
      <c r="K220" s="95">
        <v>34294</v>
      </c>
      <c r="L220" s="95">
        <v>12331</v>
      </c>
      <c r="M220" s="95">
        <v>10422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57047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263</v>
      </c>
      <c r="D221" s="299"/>
      <c r="E221" s="299"/>
      <c r="F221" s="299"/>
      <c r="G221" s="299"/>
      <c r="H221" s="299"/>
      <c r="I221" s="299"/>
      <c r="J221" s="299"/>
      <c r="K221" s="95">
        <v>4651</v>
      </c>
      <c r="L221" s="95">
        <v>2633</v>
      </c>
      <c r="M221" s="95">
        <v>742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8026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193</v>
      </c>
      <c r="C222" s="299" t="s">
        <v>264</v>
      </c>
      <c r="D222" s="299"/>
      <c r="E222" s="299"/>
      <c r="F222" s="299"/>
      <c r="G222" s="299"/>
      <c r="H222" s="299"/>
      <c r="I222" s="299"/>
      <c r="J222" s="299"/>
      <c r="K222" s="95">
        <v>4060</v>
      </c>
      <c r="L222" s="95">
        <v>2056</v>
      </c>
      <c r="M222" s="95">
        <v>577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6693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195</v>
      </c>
      <c r="C223" s="299" t="s">
        <v>265</v>
      </c>
      <c r="D223" s="299"/>
      <c r="E223" s="299"/>
      <c r="F223" s="299"/>
      <c r="G223" s="299"/>
      <c r="H223" s="299"/>
      <c r="I223" s="299"/>
      <c r="J223" s="299"/>
      <c r="K223" s="95">
        <v>2395</v>
      </c>
      <c r="L223" s="95">
        <v>1607</v>
      </c>
      <c r="M223" s="95">
        <v>466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4468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197</v>
      </c>
      <c r="C224" s="299" t="s">
        <v>266</v>
      </c>
      <c r="D224" s="299"/>
      <c r="E224" s="299"/>
      <c r="F224" s="299"/>
      <c r="G224" s="299"/>
      <c r="H224" s="299"/>
      <c r="I224" s="299"/>
      <c r="J224" s="299"/>
      <c r="K224" s="95">
        <v>8201</v>
      </c>
      <c r="L224" s="95">
        <v>12560</v>
      </c>
      <c r="M224" s="95">
        <v>880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21641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199</v>
      </c>
      <c r="C225" s="299" t="s">
        <v>267</v>
      </c>
      <c r="D225" s="299"/>
      <c r="E225" s="299"/>
      <c r="F225" s="299"/>
      <c r="G225" s="299"/>
      <c r="H225" s="299"/>
      <c r="I225" s="299"/>
      <c r="J225" s="299"/>
      <c r="K225" s="95">
        <v>528</v>
      </c>
      <c r="L225" s="95">
        <v>835</v>
      </c>
      <c r="M225" s="95">
        <v>118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1481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201</v>
      </c>
      <c r="C226" s="299" t="s">
        <v>268</v>
      </c>
      <c r="D226" s="299"/>
      <c r="E226" s="299"/>
      <c r="F226" s="299"/>
      <c r="G226" s="299"/>
      <c r="H226" s="299"/>
      <c r="I226" s="299"/>
      <c r="J226" s="299"/>
      <c r="K226" s="95">
        <v>1868</v>
      </c>
      <c r="L226" s="95">
        <v>701</v>
      </c>
      <c r="M226" s="95">
        <v>482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3051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203</v>
      </c>
      <c r="C227" s="299" t="s">
        <v>269</v>
      </c>
      <c r="D227" s="299"/>
      <c r="E227" s="299"/>
      <c r="F227" s="299"/>
      <c r="G227" s="299"/>
      <c r="H227" s="299"/>
      <c r="I227" s="299"/>
      <c r="J227" s="299"/>
      <c r="K227" s="95">
        <v>2006</v>
      </c>
      <c r="L227" s="95">
        <v>1040</v>
      </c>
      <c r="M227" s="95">
        <v>386</v>
      </c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3432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205</v>
      </c>
      <c r="C228" s="299" t="s">
        <v>270</v>
      </c>
      <c r="D228" s="299"/>
      <c r="E228" s="299"/>
      <c r="F228" s="299"/>
      <c r="G228" s="299"/>
      <c r="H228" s="299"/>
      <c r="I228" s="299"/>
      <c r="J228" s="299"/>
      <c r="K228" s="95">
        <v>2242</v>
      </c>
      <c r="L228" s="95">
        <v>235</v>
      </c>
      <c r="M228" s="95">
        <v>228</v>
      </c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69">
        <f t="shared" si="18"/>
        <v>2705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207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373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84055</v>
      </c>
      <c r="L230" s="70">
        <f>SUM(L219:L229)</f>
        <v>46024</v>
      </c>
      <c r="M230" s="70">
        <f>SUM(M219:M229)</f>
        <v>19296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149375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380</v>
      </c>
      <c r="C233" s="287"/>
      <c r="D233" s="288"/>
      <c r="E233" s="286" t="s">
        <v>381</v>
      </c>
      <c r="F233" s="287"/>
      <c r="G233" s="288"/>
      <c r="H233" s="286" t="s">
        <v>382</v>
      </c>
      <c r="I233" s="287"/>
      <c r="J233" s="288"/>
      <c r="K233" s="292" t="s">
        <v>383</v>
      </c>
      <c r="L233" s="294" t="s">
        <v>384</v>
      </c>
      <c r="M233" s="294" t="s">
        <v>385</v>
      </c>
      <c r="N233" s="296" t="s">
        <v>386</v>
      </c>
      <c r="O233" s="144" t="s">
        <v>380</v>
      </c>
      <c r="P233" s="145" t="s">
        <v>381</v>
      </c>
      <c r="Q233" s="146" t="s">
        <v>382</v>
      </c>
      <c r="R233" s="147" t="s">
        <v>383</v>
      </c>
      <c r="S233" s="62"/>
      <c r="T233" s="148" t="s">
        <v>384</v>
      </c>
      <c r="U233" s="62"/>
      <c r="V233" s="149" t="s">
        <v>385</v>
      </c>
      <c r="W233" s="62"/>
      <c r="X233" s="150" t="s">
        <v>386</v>
      </c>
      <c r="Y233" s="151" t="s">
        <v>387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388</v>
      </c>
      <c r="P234" s="153" t="s">
        <v>389</v>
      </c>
      <c r="Q234" s="154" t="s">
        <v>390</v>
      </c>
      <c r="R234" s="155" t="s">
        <v>391</v>
      </c>
      <c r="S234" s="63"/>
      <c r="T234" s="156" t="s">
        <v>392</v>
      </c>
      <c r="U234" s="63"/>
      <c r="V234" s="157" t="s">
        <v>393</v>
      </c>
      <c r="W234" s="63"/>
      <c r="X234" s="158" t="s">
        <v>394</v>
      </c>
      <c r="Y234" s="159" t="s">
        <v>395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361</v>
      </c>
      <c r="AH236" s="93" t="s">
        <v>377</v>
      </c>
    </row>
    <row r="237" spans="1:34" ht="22.5" customHeight="1">
      <c r="I237" s="280" t="s">
        <v>96</v>
      </c>
      <c r="J237" s="280"/>
      <c r="K237" s="280"/>
      <c r="L237" s="280"/>
      <c r="M237" s="8" t="s">
        <v>347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376</v>
      </c>
    </row>
    <row r="238" spans="1:34" ht="22.5" customHeight="1">
      <c r="I238" s="280" t="s">
        <v>2</v>
      </c>
      <c r="J238" s="280"/>
      <c r="K238" s="280"/>
      <c r="L238" s="280"/>
      <c r="M238" s="8" t="s">
        <v>348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361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362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205</v>
      </c>
      <c r="C247" s="301" t="s">
        <v>271</v>
      </c>
      <c r="D247" s="301"/>
      <c r="E247" s="301"/>
      <c r="F247" s="301"/>
      <c r="G247" s="301"/>
      <c r="H247" s="301"/>
      <c r="I247" s="301"/>
      <c r="J247" s="302"/>
      <c r="K247" s="95">
        <v>19963</v>
      </c>
      <c r="L247" s="95">
        <v>12774</v>
      </c>
      <c r="M247" s="95">
        <v>2132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34869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272</v>
      </c>
      <c r="D248" s="299"/>
      <c r="E248" s="299"/>
      <c r="F248" s="299"/>
      <c r="G248" s="299"/>
      <c r="H248" s="299"/>
      <c r="I248" s="299"/>
      <c r="J248" s="299"/>
      <c r="K248" s="95">
        <v>5845</v>
      </c>
      <c r="L248" s="95">
        <v>4600</v>
      </c>
      <c r="M248" s="95">
        <v>1228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11673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273</v>
      </c>
      <c r="D249" s="299"/>
      <c r="E249" s="299"/>
      <c r="F249" s="299"/>
      <c r="G249" s="299"/>
      <c r="H249" s="299"/>
      <c r="I249" s="299"/>
      <c r="J249" s="299"/>
      <c r="K249" s="95">
        <v>5666</v>
      </c>
      <c r="L249" s="95">
        <v>2677</v>
      </c>
      <c r="M249" s="95">
        <v>1174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9517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193</v>
      </c>
      <c r="C250" s="299" t="s">
        <v>274</v>
      </c>
      <c r="D250" s="299"/>
      <c r="E250" s="299"/>
      <c r="F250" s="299"/>
      <c r="G250" s="299"/>
      <c r="H250" s="299"/>
      <c r="I250" s="299"/>
      <c r="J250" s="299"/>
      <c r="K250" s="95">
        <v>2362</v>
      </c>
      <c r="L250" s="95">
        <v>1808</v>
      </c>
      <c r="M250" s="95">
        <v>193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4363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195</v>
      </c>
      <c r="C251" s="299" t="s">
        <v>275</v>
      </c>
      <c r="D251" s="299"/>
      <c r="E251" s="299"/>
      <c r="F251" s="299"/>
      <c r="G251" s="299"/>
      <c r="H251" s="299"/>
      <c r="I251" s="299"/>
      <c r="J251" s="299"/>
      <c r="K251" s="95">
        <v>4177</v>
      </c>
      <c r="L251" s="95">
        <v>1816</v>
      </c>
      <c r="M251" s="95">
        <v>485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6478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197</v>
      </c>
      <c r="C252" s="299" t="s">
        <v>276</v>
      </c>
      <c r="D252" s="299"/>
      <c r="E252" s="299"/>
      <c r="F252" s="299"/>
      <c r="G252" s="299"/>
      <c r="H252" s="299"/>
      <c r="I252" s="299"/>
      <c r="J252" s="299"/>
      <c r="K252" s="95">
        <v>2597</v>
      </c>
      <c r="L252" s="95">
        <v>923</v>
      </c>
      <c r="M252" s="95">
        <v>269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3789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199</v>
      </c>
      <c r="C253" s="299" t="s">
        <v>277</v>
      </c>
      <c r="D253" s="299"/>
      <c r="E253" s="299"/>
      <c r="F253" s="299"/>
      <c r="G253" s="299"/>
      <c r="H253" s="299"/>
      <c r="I253" s="299"/>
      <c r="J253" s="299"/>
      <c r="K253" s="95">
        <v>1312</v>
      </c>
      <c r="L253" s="95">
        <v>932</v>
      </c>
      <c r="M253" s="95">
        <v>270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2514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201</v>
      </c>
      <c r="C254" s="299" t="s">
        <v>278</v>
      </c>
      <c r="D254" s="299"/>
      <c r="E254" s="299"/>
      <c r="F254" s="299"/>
      <c r="G254" s="299"/>
      <c r="H254" s="299"/>
      <c r="I254" s="299"/>
      <c r="J254" s="299"/>
      <c r="K254" s="95">
        <v>662</v>
      </c>
      <c r="L254" s="95">
        <v>338</v>
      </c>
      <c r="M254" s="95">
        <v>80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1080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203</v>
      </c>
      <c r="C255" s="299" t="s">
        <v>279</v>
      </c>
      <c r="D255" s="299"/>
      <c r="E255" s="299"/>
      <c r="F255" s="299"/>
      <c r="G255" s="299"/>
      <c r="H255" s="299"/>
      <c r="I255" s="299"/>
      <c r="J255" s="299"/>
      <c r="K255" s="95">
        <v>1107</v>
      </c>
      <c r="L255" s="95">
        <v>571</v>
      </c>
      <c r="M255" s="95">
        <v>120</v>
      </c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1798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207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207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373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43691</v>
      </c>
      <c r="L258" s="70">
        <f>SUM(L247:L257)</f>
        <v>26439</v>
      </c>
      <c r="M258" s="70">
        <f>SUM(M247:M257)</f>
        <v>5951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8" si="20">SUM(K258:Y258)</f>
        <v>76081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280</v>
      </c>
      <c r="C259" s="301" t="s">
        <v>281</v>
      </c>
      <c r="D259" s="301"/>
      <c r="E259" s="301"/>
      <c r="F259" s="301"/>
      <c r="G259" s="301"/>
      <c r="H259" s="301"/>
      <c r="I259" s="301"/>
      <c r="J259" s="302"/>
      <c r="K259" s="95">
        <v>9473</v>
      </c>
      <c r="L259" s="95">
        <v>7583</v>
      </c>
      <c r="M259" s="95">
        <v>1133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18189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282</v>
      </c>
      <c r="D260" s="299"/>
      <c r="E260" s="299"/>
      <c r="F260" s="299"/>
      <c r="G260" s="299"/>
      <c r="H260" s="299"/>
      <c r="I260" s="299"/>
      <c r="J260" s="299"/>
      <c r="K260" s="95">
        <v>4683</v>
      </c>
      <c r="L260" s="95">
        <v>2310</v>
      </c>
      <c r="M260" s="95">
        <v>528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7521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283</v>
      </c>
      <c r="D261" s="299"/>
      <c r="E261" s="299"/>
      <c r="F261" s="299"/>
      <c r="G261" s="299"/>
      <c r="H261" s="299"/>
      <c r="I261" s="299"/>
      <c r="J261" s="299"/>
      <c r="K261" s="95">
        <v>5182</v>
      </c>
      <c r="L261" s="95">
        <v>23504</v>
      </c>
      <c r="M261" s="95">
        <v>391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29077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193</v>
      </c>
      <c r="C262" s="299" t="s">
        <v>284</v>
      </c>
      <c r="D262" s="299"/>
      <c r="E262" s="299"/>
      <c r="F262" s="299"/>
      <c r="G262" s="299"/>
      <c r="H262" s="299"/>
      <c r="I262" s="299"/>
      <c r="J262" s="299"/>
      <c r="K262" s="95">
        <v>957</v>
      </c>
      <c r="L262" s="95">
        <v>624</v>
      </c>
      <c r="M262" s="95">
        <v>265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1846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195</v>
      </c>
      <c r="C263" s="299" t="s">
        <v>285</v>
      </c>
      <c r="D263" s="299"/>
      <c r="E263" s="299"/>
      <c r="F263" s="299"/>
      <c r="G263" s="299"/>
      <c r="H263" s="299"/>
      <c r="I263" s="299"/>
      <c r="J263" s="299"/>
      <c r="K263" s="95">
        <v>6136</v>
      </c>
      <c r="L263" s="95">
        <v>1496</v>
      </c>
      <c r="M263" s="95">
        <v>405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8037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197</v>
      </c>
      <c r="C264" s="299" t="s">
        <v>286</v>
      </c>
      <c r="D264" s="299"/>
      <c r="E264" s="299"/>
      <c r="F264" s="299"/>
      <c r="G264" s="299"/>
      <c r="H264" s="299"/>
      <c r="I264" s="299"/>
      <c r="J264" s="299"/>
      <c r="K264" s="95">
        <v>602</v>
      </c>
      <c r="L264" s="95">
        <v>255</v>
      </c>
      <c r="M264" s="95">
        <v>121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978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199</v>
      </c>
      <c r="C265" s="299" t="s">
        <v>287</v>
      </c>
      <c r="D265" s="299"/>
      <c r="E265" s="299"/>
      <c r="F265" s="299"/>
      <c r="G265" s="299"/>
      <c r="H265" s="299"/>
      <c r="I265" s="299"/>
      <c r="J265" s="299"/>
      <c r="K265" s="95">
        <v>446</v>
      </c>
      <c r="L265" s="95">
        <v>356</v>
      </c>
      <c r="M265" s="95">
        <v>85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887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201</v>
      </c>
      <c r="C266" s="299" t="s">
        <v>288</v>
      </c>
      <c r="D266" s="299"/>
      <c r="E266" s="299"/>
      <c r="F266" s="299"/>
      <c r="G266" s="299"/>
      <c r="H266" s="299"/>
      <c r="I266" s="299"/>
      <c r="J266" s="299"/>
      <c r="K266" s="95">
        <v>303</v>
      </c>
      <c r="L266" s="95">
        <v>163</v>
      </c>
      <c r="M266" s="95">
        <v>64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530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203</v>
      </c>
      <c r="C267" s="299" t="s">
        <v>289</v>
      </c>
      <c r="D267" s="299"/>
      <c r="E267" s="299"/>
      <c r="F267" s="299"/>
      <c r="G267" s="299"/>
      <c r="H267" s="299"/>
      <c r="I267" s="299"/>
      <c r="J267" s="299"/>
      <c r="K267" s="95">
        <v>134</v>
      </c>
      <c r="L267" s="95">
        <v>92</v>
      </c>
      <c r="M267" s="95">
        <v>25</v>
      </c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251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205</v>
      </c>
      <c r="C268" s="299" t="s">
        <v>290</v>
      </c>
      <c r="D268" s="299"/>
      <c r="E268" s="299"/>
      <c r="F268" s="299"/>
      <c r="G268" s="299"/>
      <c r="H268" s="299"/>
      <c r="I268" s="299"/>
      <c r="J268" s="299"/>
      <c r="K268" s="95">
        <v>270</v>
      </c>
      <c r="L268" s="95">
        <v>268</v>
      </c>
      <c r="M268" s="95">
        <v>46</v>
      </c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69">
        <f t="shared" si="20"/>
        <v>584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207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373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28186</v>
      </c>
      <c r="L270" s="70">
        <f>SUM(L259:L269)</f>
        <v>36651</v>
      </c>
      <c r="M270" s="70">
        <f>SUM(M259:M269)</f>
        <v>3063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67900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380</v>
      </c>
      <c r="C273" s="287"/>
      <c r="D273" s="288"/>
      <c r="E273" s="286" t="s">
        <v>381</v>
      </c>
      <c r="F273" s="287"/>
      <c r="G273" s="288"/>
      <c r="H273" s="286" t="s">
        <v>382</v>
      </c>
      <c r="I273" s="287"/>
      <c r="J273" s="288"/>
      <c r="K273" s="292" t="s">
        <v>383</v>
      </c>
      <c r="L273" s="294" t="s">
        <v>384</v>
      </c>
      <c r="M273" s="294" t="s">
        <v>385</v>
      </c>
      <c r="N273" s="296" t="s">
        <v>386</v>
      </c>
      <c r="O273" s="160" t="s">
        <v>380</v>
      </c>
      <c r="P273" s="161" t="s">
        <v>381</v>
      </c>
      <c r="Q273" s="162" t="s">
        <v>382</v>
      </c>
      <c r="R273" s="163" t="s">
        <v>383</v>
      </c>
      <c r="S273" s="62"/>
      <c r="T273" s="164" t="s">
        <v>384</v>
      </c>
      <c r="U273" s="62"/>
      <c r="V273" s="165" t="s">
        <v>385</v>
      </c>
      <c r="W273" s="62"/>
      <c r="X273" s="166" t="s">
        <v>386</v>
      </c>
      <c r="Y273" s="167" t="s">
        <v>387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388</v>
      </c>
      <c r="P274" s="169" t="s">
        <v>389</v>
      </c>
      <c r="Q274" s="170" t="s">
        <v>390</v>
      </c>
      <c r="R274" s="171" t="s">
        <v>391</v>
      </c>
      <c r="S274" s="63"/>
      <c r="T274" s="172" t="s">
        <v>392</v>
      </c>
      <c r="U274" s="63"/>
      <c r="V274" s="173" t="s">
        <v>393</v>
      </c>
      <c r="W274" s="63"/>
      <c r="X274" s="174" t="s">
        <v>394</v>
      </c>
      <c r="Y274" s="175" t="s">
        <v>395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363</v>
      </c>
      <c r="AH276" s="93" t="s">
        <v>377</v>
      </c>
    </row>
    <row r="277" spans="1:34" ht="22.5" customHeight="1">
      <c r="I277" s="280" t="s">
        <v>96</v>
      </c>
      <c r="J277" s="280"/>
      <c r="K277" s="280"/>
      <c r="L277" s="280"/>
      <c r="M277" s="8" t="s">
        <v>347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376</v>
      </c>
    </row>
    <row r="278" spans="1:34" ht="22.5" customHeight="1">
      <c r="I278" s="280" t="s">
        <v>2</v>
      </c>
      <c r="J278" s="280"/>
      <c r="K278" s="280"/>
      <c r="L278" s="280"/>
      <c r="M278" s="8" t="s">
        <v>348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363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364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291</v>
      </c>
      <c r="C287" s="301" t="s">
        <v>292</v>
      </c>
      <c r="D287" s="301"/>
      <c r="E287" s="301"/>
      <c r="F287" s="301"/>
      <c r="G287" s="301"/>
      <c r="H287" s="301"/>
      <c r="I287" s="301"/>
      <c r="J287" s="302"/>
      <c r="K287" s="95">
        <v>3796</v>
      </c>
      <c r="L287" s="95">
        <v>2463</v>
      </c>
      <c r="M287" s="95">
        <v>2495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6" si="21">SUM(K287:Y287)</f>
        <v>8754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293</v>
      </c>
      <c r="D288" s="299"/>
      <c r="E288" s="299"/>
      <c r="F288" s="299"/>
      <c r="G288" s="299"/>
      <c r="H288" s="299"/>
      <c r="I288" s="299"/>
      <c r="J288" s="299"/>
      <c r="K288" s="95">
        <v>2186</v>
      </c>
      <c r="L288" s="95">
        <v>872</v>
      </c>
      <c r="M288" s="95">
        <v>1912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4970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294</v>
      </c>
      <c r="D289" s="299"/>
      <c r="E289" s="299"/>
      <c r="F289" s="299"/>
      <c r="G289" s="299"/>
      <c r="H289" s="299"/>
      <c r="I289" s="299"/>
      <c r="J289" s="299"/>
      <c r="K289" s="95">
        <v>2452</v>
      </c>
      <c r="L289" s="95">
        <v>1394</v>
      </c>
      <c r="M289" s="95">
        <v>953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4799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193</v>
      </c>
      <c r="C290" s="299" t="s">
        <v>295</v>
      </c>
      <c r="D290" s="299"/>
      <c r="E290" s="299"/>
      <c r="F290" s="299"/>
      <c r="G290" s="299"/>
      <c r="H290" s="299"/>
      <c r="I290" s="299"/>
      <c r="J290" s="299"/>
      <c r="K290" s="95">
        <v>566</v>
      </c>
      <c r="L290" s="95">
        <v>294</v>
      </c>
      <c r="M290" s="95">
        <v>175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1035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195</v>
      </c>
      <c r="C291" s="299" t="s">
        <v>296</v>
      </c>
      <c r="D291" s="299"/>
      <c r="E291" s="299"/>
      <c r="F291" s="299"/>
      <c r="G291" s="299"/>
      <c r="H291" s="299"/>
      <c r="I291" s="299"/>
      <c r="J291" s="299"/>
      <c r="K291" s="95">
        <v>685</v>
      </c>
      <c r="L291" s="95">
        <v>362</v>
      </c>
      <c r="M291" s="95">
        <v>248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1295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197</v>
      </c>
      <c r="C292" s="299" t="s">
        <v>297</v>
      </c>
      <c r="D292" s="299"/>
      <c r="E292" s="299"/>
      <c r="F292" s="299"/>
      <c r="G292" s="299"/>
      <c r="H292" s="299"/>
      <c r="I292" s="299"/>
      <c r="J292" s="299"/>
      <c r="K292" s="95">
        <v>629</v>
      </c>
      <c r="L292" s="95">
        <v>451</v>
      </c>
      <c r="M292" s="95">
        <v>247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1327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199</v>
      </c>
      <c r="C293" s="299" t="s">
        <v>298</v>
      </c>
      <c r="D293" s="299"/>
      <c r="E293" s="299"/>
      <c r="F293" s="299"/>
      <c r="G293" s="299"/>
      <c r="H293" s="299"/>
      <c r="I293" s="299"/>
      <c r="J293" s="299"/>
      <c r="K293" s="95">
        <v>478</v>
      </c>
      <c r="L293" s="95">
        <v>103</v>
      </c>
      <c r="M293" s="95">
        <v>51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632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201</v>
      </c>
      <c r="C294" s="299" t="s">
        <v>299</v>
      </c>
      <c r="D294" s="299"/>
      <c r="E294" s="299"/>
      <c r="F294" s="299"/>
      <c r="G294" s="299"/>
      <c r="H294" s="299"/>
      <c r="I294" s="299"/>
      <c r="J294" s="299"/>
      <c r="K294" s="95">
        <v>297</v>
      </c>
      <c r="L294" s="95">
        <v>156</v>
      </c>
      <c r="M294" s="95">
        <v>283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736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203</v>
      </c>
      <c r="C295" s="299" t="s">
        <v>300</v>
      </c>
      <c r="D295" s="299"/>
      <c r="E295" s="299"/>
      <c r="F295" s="299"/>
      <c r="G295" s="299"/>
      <c r="H295" s="299"/>
      <c r="I295" s="299"/>
      <c r="J295" s="299"/>
      <c r="K295" s="95">
        <v>180</v>
      </c>
      <c r="L295" s="95">
        <v>71</v>
      </c>
      <c r="M295" s="95">
        <v>40</v>
      </c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291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205</v>
      </c>
      <c r="C296" s="299" t="s">
        <v>301</v>
      </c>
      <c r="D296" s="299"/>
      <c r="E296" s="299"/>
      <c r="F296" s="299"/>
      <c r="G296" s="299"/>
      <c r="H296" s="299"/>
      <c r="I296" s="299"/>
      <c r="J296" s="299"/>
      <c r="K296" s="95">
        <v>104</v>
      </c>
      <c r="L296" s="95">
        <v>62</v>
      </c>
      <c r="M296" s="95">
        <v>38</v>
      </c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69">
        <f t="shared" si="21"/>
        <v>204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207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373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11373</v>
      </c>
      <c r="L298" s="70">
        <f>SUM(L287:L297)</f>
        <v>6228</v>
      </c>
      <c r="M298" s="70">
        <f>SUM(M287:M297)</f>
        <v>6442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8" si="22">SUM(K298:Y298)</f>
        <v>24043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302</v>
      </c>
      <c r="C299" s="301" t="s">
        <v>303</v>
      </c>
      <c r="D299" s="301"/>
      <c r="E299" s="301"/>
      <c r="F299" s="301"/>
      <c r="G299" s="301"/>
      <c r="H299" s="301"/>
      <c r="I299" s="301"/>
      <c r="J299" s="302"/>
      <c r="K299" s="95">
        <v>10864</v>
      </c>
      <c r="L299" s="95">
        <v>3626</v>
      </c>
      <c r="M299" s="95">
        <v>1899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16389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304</v>
      </c>
      <c r="D300" s="299"/>
      <c r="E300" s="299"/>
      <c r="F300" s="299"/>
      <c r="G300" s="299"/>
      <c r="H300" s="299"/>
      <c r="I300" s="299"/>
      <c r="J300" s="299"/>
      <c r="K300" s="95">
        <v>4751</v>
      </c>
      <c r="L300" s="95">
        <v>1515</v>
      </c>
      <c r="M300" s="95">
        <v>2275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8541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305</v>
      </c>
      <c r="D301" s="299"/>
      <c r="E301" s="299"/>
      <c r="F301" s="299"/>
      <c r="G301" s="299"/>
      <c r="H301" s="299"/>
      <c r="I301" s="299"/>
      <c r="J301" s="299"/>
      <c r="K301" s="95">
        <v>1717</v>
      </c>
      <c r="L301" s="95">
        <v>621</v>
      </c>
      <c r="M301" s="95">
        <v>516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2854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193</v>
      </c>
      <c r="C302" s="299" t="s">
        <v>306</v>
      </c>
      <c r="D302" s="299"/>
      <c r="E302" s="299"/>
      <c r="F302" s="299"/>
      <c r="G302" s="299"/>
      <c r="H302" s="299"/>
      <c r="I302" s="299"/>
      <c r="J302" s="299"/>
      <c r="K302" s="95">
        <v>2545</v>
      </c>
      <c r="L302" s="95">
        <v>554</v>
      </c>
      <c r="M302" s="95">
        <v>1074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4173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195</v>
      </c>
      <c r="C303" s="299" t="s">
        <v>307</v>
      </c>
      <c r="D303" s="299"/>
      <c r="E303" s="299"/>
      <c r="F303" s="299"/>
      <c r="G303" s="299"/>
      <c r="H303" s="299"/>
      <c r="I303" s="299"/>
      <c r="J303" s="299"/>
      <c r="K303" s="95">
        <v>945</v>
      </c>
      <c r="L303" s="95">
        <v>229</v>
      </c>
      <c r="M303" s="95">
        <v>209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1383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197</v>
      </c>
      <c r="C304" s="299" t="s">
        <v>308</v>
      </c>
      <c r="D304" s="299"/>
      <c r="E304" s="299"/>
      <c r="F304" s="299"/>
      <c r="G304" s="299"/>
      <c r="H304" s="299"/>
      <c r="I304" s="299"/>
      <c r="J304" s="299"/>
      <c r="K304" s="95">
        <v>1329</v>
      </c>
      <c r="L304" s="95">
        <v>287</v>
      </c>
      <c r="M304" s="95">
        <v>187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1803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199</v>
      </c>
      <c r="C305" s="299" t="s">
        <v>309</v>
      </c>
      <c r="D305" s="299"/>
      <c r="E305" s="299"/>
      <c r="F305" s="299"/>
      <c r="G305" s="299"/>
      <c r="H305" s="299"/>
      <c r="I305" s="299"/>
      <c r="J305" s="299"/>
      <c r="K305" s="95">
        <v>26110</v>
      </c>
      <c r="L305" s="95">
        <v>1050</v>
      </c>
      <c r="M305" s="95">
        <v>1322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28482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201</v>
      </c>
      <c r="C306" s="299" t="s">
        <v>310</v>
      </c>
      <c r="D306" s="299"/>
      <c r="E306" s="299"/>
      <c r="F306" s="299"/>
      <c r="G306" s="299"/>
      <c r="H306" s="299"/>
      <c r="I306" s="299"/>
      <c r="J306" s="299"/>
      <c r="K306" s="95">
        <v>853</v>
      </c>
      <c r="L306" s="95">
        <v>218</v>
      </c>
      <c r="M306" s="95">
        <v>177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1248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203</v>
      </c>
      <c r="C307" s="299" t="s">
        <v>311</v>
      </c>
      <c r="D307" s="299"/>
      <c r="E307" s="299"/>
      <c r="F307" s="299"/>
      <c r="G307" s="299"/>
      <c r="H307" s="299"/>
      <c r="I307" s="299"/>
      <c r="J307" s="299"/>
      <c r="K307" s="95">
        <v>744</v>
      </c>
      <c r="L307" s="95">
        <v>114</v>
      </c>
      <c r="M307" s="95">
        <v>127</v>
      </c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985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205</v>
      </c>
      <c r="C308" s="299" t="s">
        <v>312</v>
      </c>
      <c r="D308" s="299"/>
      <c r="E308" s="299"/>
      <c r="F308" s="299"/>
      <c r="G308" s="299"/>
      <c r="H308" s="299"/>
      <c r="I308" s="299"/>
      <c r="J308" s="299"/>
      <c r="K308" s="95">
        <v>30260</v>
      </c>
      <c r="L308" s="95">
        <v>1981</v>
      </c>
      <c r="M308" s="95">
        <v>1091</v>
      </c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69">
        <f t="shared" si="22"/>
        <v>33332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207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373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80118</v>
      </c>
      <c r="L310" s="70">
        <f>SUM(L299:L309)</f>
        <v>10195</v>
      </c>
      <c r="M310" s="70">
        <f>SUM(M299:M309)</f>
        <v>8877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99190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380</v>
      </c>
      <c r="C313" s="287"/>
      <c r="D313" s="288"/>
      <c r="E313" s="286" t="s">
        <v>381</v>
      </c>
      <c r="F313" s="287"/>
      <c r="G313" s="288"/>
      <c r="H313" s="286" t="s">
        <v>382</v>
      </c>
      <c r="I313" s="287"/>
      <c r="J313" s="288"/>
      <c r="K313" s="292" t="s">
        <v>383</v>
      </c>
      <c r="L313" s="294" t="s">
        <v>384</v>
      </c>
      <c r="M313" s="294" t="s">
        <v>385</v>
      </c>
      <c r="N313" s="296" t="s">
        <v>386</v>
      </c>
      <c r="O313" s="176" t="s">
        <v>380</v>
      </c>
      <c r="P313" s="177" t="s">
        <v>381</v>
      </c>
      <c r="Q313" s="178" t="s">
        <v>382</v>
      </c>
      <c r="R313" s="179" t="s">
        <v>383</v>
      </c>
      <c r="S313" s="62"/>
      <c r="T313" s="180" t="s">
        <v>384</v>
      </c>
      <c r="U313" s="62"/>
      <c r="V313" s="181" t="s">
        <v>385</v>
      </c>
      <c r="W313" s="62"/>
      <c r="X313" s="182" t="s">
        <v>386</v>
      </c>
      <c r="Y313" s="183" t="s">
        <v>387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388</v>
      </c>
      <c r="P314" s="185" t="s">
        <v>389</v>
      </c>
      <c r="Q314" s="186" t="s">
        <v>390</v>
      </c>
      <c r="R314" s="187" t="s">
        <v>391</v>
      </c>
      <c r="S314" s="63"/>
      <c r="T314" s="188" t="s">
        <v>392</v>
      </c>
      <c r="U314" s="63"/>
      <c r="V314" s="189" t="s">
        <v>393</v>
      </c>
      <c r="W314" s="63"/>
      <c r="X314" s="190" t="s">
        <v>394</v>
      </c>
      <c r="Y314" s="191" t="s">
        <v>395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365</v>
      </c>
      <c r="AH316" s="93" t="s">
        <v>377</v>
      </c>
    </row>
    <row r="317" spans="1:34" ht="22.5" customHeight="1">
      <c r="I317" s="280" t="s">
        <v>96</v>
      </c>
      <c r="J317" s="280"/>
      <c r="K317" s="280"/>
      <c r="L317" s="280"/>
      <c r="M317" s="8" t="s">
        <v>347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376</v>
      </c>
    </row>
    <row r="318" spans="1:34" ht="22.5" customHeight="1">
      <c r="I318" s="280" t="s">
        <v>2</v>
      </c>
      <c r="J318" s="280"/>
      <c r="K318" s="280"/>
      <c r="L318" s="280"/>
      <c r="M318" s="8" t="s">
        <v>348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365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366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313</v>
      </c>
      <c r="C327" s="301" t="s">
        <v>314</v>
      </c>
      <c r="D327" s="301"/>
      <c r="E327" s="301"/>
      <c r="F327" s="301"/>
      <c r="G327" s="301"/>
      <c r="H327" s="301"/>
      <c r="I327" s="301"/>
      <c r="J327" s="302"/>
      <c r="K327" s="95">
        <v>5127</v>
      </c>
      <c r="L327" s="95">
        <v>5226</v>
      </c>
      <c r="M327" s="95">
        <v>712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11065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315</v>
      </c>
      <c r="D328" s="299"/>
      <c r="E328" s="299"/>
      <c r="F328" s="299"/>
      <c r="G328" s="299"/>
      <c r="H328" s="299"/>
      <c r="I328" s="299"/>
      <c r="J328" s="299"/>
      <c r="K328" s="95">
        <v>5918</v>
      </c>
      <c r="L328" s="95">
        <v>11783</v>
      </c>
      <c r="M328" s="95">
        <v>775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18476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316</v>
      </c>
      <c r="D329" s="299"/>
      <c r="E329" s="299"/>
      <c r="F329" s="299"/>
      <c r="G329" s="299"/>
      <c r="H329" s="299"/>
      <c r="I329" s="299"/>
      <c r="J329" s="299"/>
      <c r="K329" s="95">
        <v>10243</v>
      </c>
      <c r="L329" s="95">
        <v>4037</v>
      </c>
      <c r="M329" s="95">
        <v>499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14779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193</v>
      </c>
      <c r="C330" s="299" t="s">
        <v>317</v>
      </c>
      <c r="D330" s="299"/>
      <c r="E330" s="299"/>
      <c r="F330" s="299"/>
      <c r="G330" s="299"/>
      <c r="H330" s="299"/>
      <c r="I330" s="299"/>
      <c r="J330" s="299"/>
      <c r="K330" s="95">
        <v>1010</v>
      </c>
      <c r="L330" s="95">
        <v>713</v>
      </c>
      <c r="M330" s="95">
        <v>158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1881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195</v>
      </c>
      <c r="C331" s="299" t="s">
        <v>318</v>
      </c>
      <c r="D331" s="299"/>
      <c r="E331" s="299"/>
      <c r="F331" s="299"/>
      <c r="G331" s="299"/>
      <c r="H331" s="299"/>
      <c r="I331" s="299"/>
      <c r="J331" s="299"/>
      <c r="K331" s="95">
        <v>680</v>
      </c>
      <c r="L331" s="95">
        <v>241</v>
      </c>
      <c r="M331" s="95">
        <v>42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963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197</v>
      </c>
      <c r="C332" s="299" t="s">
        <v>319</v>
      </c>
      <c r="D332" s="299"/>
      <c r="E332" s="299"/>
      <c r="F332" s="299"/>
      <c r="G332" s="299"/>
      <c r="H332" s="299"/>
      <c r="I332" s="299"/>
      <c r="J332" s="299"/>
      <c r="K332" s="95">
        <v>286</v>
      </c>
      <c r="L332" s="95">
        <v>232</v>
      </c>
      <c r="M332" s="95">
        <v>35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553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199</v>
      </c>
      <c r="C333" s="299" t="s">
        <v>320</v>
      </c>
      <c r="D333" s="299"/>
      <c r="E333" s="299"/>
      <c r="F333" s="299"/>
      <c r="G333" s="299"/>
      <c r="H333" s="299"/>
      <c r="I333" s="299"/>
      <c r="J333" s="299"/>
      <c r="K333" s="95">
        <v>781</v>
      </c>
      <c r="L333" s="95">
        <v>947</v>
      </c>
      <c r="M333" s="95">
        <v>133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1861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207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207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207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207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373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24045</v>
      </c>
      <c r="L338" s="70">
        <f>SUM(L327:L337)</f>
        <v>23179</v>
      </c>
      <c r="M338" s="70">
        <f>SUM(M327:M337)</f>
        <v>2354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8" si="24">SUM(K338:Y338)</f>
        <v>49578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321</v>
      </c>
      <c r="C339" s="301" t="s">
        <v>322</v>
      </c>
      <c r="D339" s="301"/>
      <c r="E339" s="301"/>
      <c r="F339" s="301"/>
      <c r="G339" s="301"/>
      <c r="H339" s="301"/>
      <c r="I339" s="301"/>
      <c r="J339" s="302"/>
      <c r="K339" s="95">
        <v>19794</v>
      </c>
      <c r="L339" s="95">
        <v>10432</v>
      </c>
      <c r="M339" s="95">
        <v>4202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34428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323</v>
      </c>
      <c r="D340" s="299"/>
      <c r="E340" s="299"/>
      <c r="F340" s="299"/>
      <c r="G340" s="299"/>
      <c r="H340" s="299"/>
      <c r="I340" s="299"/>
      <c r="J340" s="299"/>
      <c r="K340" s="95">
        <v>21116</v>
      </c>
      <c r="L340" s="95">
        <v>13163</v>
      </c>
      <c r="M340" s="95">
        <v>8833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43112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324</v>
      </c>
      <c r="D341" s="299"/>
      <c r="E341" s="299"/>
      <c r="F341" s="299"/>
      <c r="G341" s="299"/>
      <c r="H341" s="299"/>
      <c r="I341" s="299"/>
      <c r="J341" s="299"/>
      <c r="K341" s="95">
        <v>8336</v>
      </c>
      <c r="L341" s="95">
        <v>11146</v>
      </c>
      <c r="M341" s="95">
        <v>2611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22093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193</v>
      </c>
      <c r="C342" s="299" t="s">
        <v>325</v>
      </c>
      <c r="D342" s="299"/>
      <c r="E342" s="299"/>
      <c r="F342" s="299"/>
      <c r="G342" s="299"/>
      <c r="H342" s="299"/>
      <c r="I342" s="299"/>
      <c r="J342" s="299"/>
      <c r="K342" s="95">
        <v>3729</v>
      </c>
      <c r="L342" s="95">
        <v>918</v>
      </c>
      <c r="M342" s="95">
        <v>988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5635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195</v>
      </c>
      <c r="C343" s="299" t="s">
        <v>326</v>
      </c>
      <c r="D343" s="299"/>
      <c r="E343" s="299"/>
      <c r="F343" s="299"/>
      <c r="G343" s="299"/>
      <c r="H343" s="299"/>
      <c r="I343" s="299"/>
      <c r="J343" s="299"/>
      <c r="K343" s="95">
        <v>4750</v>
      </c>
      <c r="L343" s="95">
        <v>1154</v>
      </c>
      <c r="M343" s="95">
        <v>688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6592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197</v>
      </c>
      <c r="C344" s="299" t="s">
        <v>327</v>
      </c>
      <c r="D344" s="299"/>
      <c r="E344" s="299"/>
      <c r="F344" s="299"/>
      <c r="G344" s="299"/>
      <c r="H344" s="299"/>
      <c r="I344" s="299"/>
      <c r="J344" s="299"/>
      <c r="K344" s="95">
        <v>3839</v>
      </c>
      <c r="L344" s="95">
        <v>711</v>
      </c>
      <c r="M344" s="95">
        <v>835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5385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199</v>
      </c>
      <c r="C345" s="299" t="s">
        <v>328</v>
      </c>
      <c r="D345" s="299"/>
      <c r="E345" s="299"/>
      <c r="F345" s="299"/>
      <c r="G345" s="299"/>
      <c r="H345" s="299"/>
      <c r="I345" s="299"/>
      <c r="J345" s="299"/>
      <c r="K345" s="95">
        <v>523</v>
      </c>
      <c r="L345" s="95">
        <v>310</v>
      </c>
      <c r="M345" s="95">
        <v>94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927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201</v>
      </c>
      <c r="C346" s="299" t="s">
        <v>329</v>
      </c>
      <c r="D346" s="299"/>
      <c r="E346" s="299"/>
      <c r="F346" s="299"/>
      <c r="G346" s="299"/>
      <c r="H346" s="299"/>
      <c r="I346" s="299"/>
      <c r="J346" s="299"/>
      <c r="K346" s="95">
        <v>587</v>
      </c>
      <c r="L346" s="95">
        <v>258</v>
      </c>
      <c r="M346" s="95">
        <v>222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1067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203</v>
      </c>
      <c r="C347" s="299" t="s">
        <v>330</v>
      </c>
      <c r="D347" s="299"/>
      <c r="E347" s="299"/>
      <c r="F347" s="299"/>
      <c r="G347" s="299"/>
      <c r="H347" s="299"/>
      <c r="I347" s="299"/>
      <c r="J347" s="299"/>
      <c r="K347" s="95">
        <v>410</v>
      </c>
      <c r="L347" s="95">
        <v>158</v>
      </c>
      <c r="M347" s="95">
        <v>63</v>
      </c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631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205</v>
      </c>
      <c r="C348" s="299" t="s">
        <v>331</v>
      </c>
      <c r="D348" s="299"/>
      <c r="E348" s="299"/>
      <c r="F348" s="299"/>
      <c r="G348" s="299"/>
      <c r="H348" s="299"/>
      <c r="I348" s="299"/>
      <c r="J348" s="299"/>
      <c r="K348" s="95">
        <v>324</v>
      </c>
      <c r="L348" s="95">
        <v>274</v>
      </c>
      <c r="M348" s="95">
        <v>52</v>
      </c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69">
        <f t="shared" si="24"/>
        <v>650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207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373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63408</v>
      </c>
      <c r="L350" s="70">
        <f>SUM(L339:L349)</f>
        <v>38524</v>
      </c>
      <c r="M350" s="70">
        <f>SUM(M339:M349)</f>
        <v>18588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120520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380</v>
      </c>
      <c r="C353" s="287"/>
      <c r="D353" s="288"/>
      <c r="E353" s="286" t="s">
        <v>381</v>
      </c>
      <c r="F353" s="287"/>
      <c r="G353" s="288"/>
      <c r="H353" s="286" t="s">
        <v>382</v>
      </c>
      <c r="I353" s="287"/>
      <c r="J353" s="288"/>
      <c r="K353" s="292" t="s">
        <v>383</v>
      </c>
      <c r="L353" s="294" t="s">
        <v>384</v>
      </c>
      <c r="M353" s="294" t="s">
        <v>385</v>
      </c>
      <c r="N353" s="296" t="s">
        <v>386</v>
      </c>
      <c r="O353" s="192" t="s">
        <v>380</v>
      </c>
      <c r="P353" s="193" t="s">
        <v>381</v>
      </c>
      <c r="Q353" s="194" t="s">
        <v>382</v>
      </c>
      <c r="R353" s="195" t="s">
        <v>383</v>
      </c>
      <c r="S353" s="62"/>
      <c r="T353" s="196" t="s">
        <v>384</v>
      </c>
      <c r="U353" s="62"/>
      <c r="V353" s="197" t="s">
        <v>385</v>
      </c>
      <c r="W353" s="62"/>
      <c r="X353" s="198" t="s">
        <v>386</v>
      </c>
      <c r="Y353" s="199" t="s">
        <v>387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388</v>
      </c>
      <c r="P354" s="201" t="s">
        <v>389</v>
      </c>
      <c r="Q354" s="202" t="s">
        <v>390</v>
      </c>
      <c r="R354" s="203" t="s">
        <v>391</v>
      </c>
      <c r="S354" s="63"/>
      <c r="T354" s="204" t="s">
        <v>392</v>
      </c>
      <c r="U354" s="63"/>
      <c r="V354" s="205" t="s">
        <v>393</v>
      </c>
      <c r="W354" s="63"/>
      <c r="X354" s="206" t="s">
        <v>394</v>
      </c>
      <c r="Y354" s="207" t="s">
        <v>395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367</v>
      </c>
      <c r="AH356" s="93" t="s">
        <v>377</v>
      </c>
    </row>
    <row r="357" spans="1:34" ht="22.5" customHeight="1">
      <c r="I357" s="280" t="s">
        <v>96</v>
      </c>
      <c r="J357" s="280"/>
      <c r="K357" s="280"/>
      <c r="L357" s="280"/>
      <c r="M357" s="8" t="s">
        <v>347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376</v>
      </c>
    </row>
    <row r="358" spans="1:34" ht="22.5" customHeight="1">
      <c r="I358" s="280" t="s">
        <v>2</v>
      </c>
      <c r="J358" s="280"/>
      <c r="K358" s="280"/>
      <c r="L358" s="280"/>
      <c r="M358" s="8" t="s">
        <v>348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367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368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332</v>
      </c>
      <c r="C367" s="301" t="s">
        <v>333</v>
      </c>
      <c r="D367" s="301"/>
      <c r="E367" s="301"/>
      <c r="F367" s="301"/>
      <c r="G367" s="301"/>
      <c r="H367" s="301"/>
      <c r="I367" s="301"/>
      <c r="J367" s="302"/>
      <c r="K367" s="95">
        <v>3216</v>
      </c>
      <c r="L367" s="95">
        <v>1265</v>
      </c>
      <c r="M367" s="95">
        <v>226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6" si="25">SUM(K367:Y367)</f>
        <v>4707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334</v>
      </c>
      <c r="D368" s="299"/>
      <c r="E368" s="299"/>
      <c r="F368" s="299"/>
      <c r="G368" s="299"/>
      <c r="H368" s="299"/>
      <c r="I368" s="299"/>
      <c r="J368" s="299"/>
      <c r="K368" s="95">
        <v>2487</v>
      </c>
      <c r="L368" s="95">
        <v>222</v>
      </c>
      <c r="M368" s="95">
        <v>161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2870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335</v>
      </c>
      <c r="D369" s="299"/>
      <c r="E369" s="299"/>
      <c r="F369" s="299"/>
      <c r="G369" s="299"/>
      <c r="H369" s="299"/>
      <c r="I369" s="299"/>
      <c r="J369" s="299"/>
      <c r="K369" s="95">
        <v>344</v>
      </c>
      <c r="L369" s="95">
        <v>133</v>
      </c>
      <c r="M369" s="95">
        <v>45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522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193</v>
      </c>
      <c r="C370" s="299" t="s">
        <v>336</v>
      </c>
      <c r="D370" s="299"/>
      <c r="E370" s="299"/>
      <c r="F370" s="299"/>
      <c r="G370" s="299"/>
      <c r="H370" s="299"/>
      <c r="I370" s="299"/>
      <c r="J370" s="299"/>
      <c r="K370" s="95">
        <v>171</v>
      </c>
      <c r="L370" s="95">
        <v>72</v>
      </c>
      <c r="M370" s="95">
        <v>21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264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195</v>
      </c>
      <c r="C371" s="299" t="s">
        <v>337</v>
      </c>
      <c r="D371" s="299"/>
      <c r="E371" s="299"/>
      <c r="F371" s="299"/>
      <c r="G371" s="299"/>
      <c r="H371" s="299"/>
      <c r="I371" s="299"/>
      <c r="J371" s="299"/>
      <c r="K371" s="95">
        <v>966</v>
      </c>
      <c r="L371" s="95">
        <v>103</v>
      </c>
      <c r="M371" s="95">
        <v>90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1159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197</v>
      </c>
      <c r="C372" s="299" t="s">
        <v>338</v>
      </c>
      <c r="D372" s="299"/>
      <c r="E372" s="299"/>
      <c r="F372" s="299"/>
      <c r="G372" s="299"/>
      <c r="H372" s="299"/>
      <c r="I372" s="299"/>
      <c r="J372" s="299"/>
      <c r="K372" s="95">
        <v>155</v>
      </c>
      <c r="L372" s="95">
        <v>67</v>
      </c>
      <c r="M372" s="95">
        <v>23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245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199</v>
      </c>
      <c r="C373" s="299" t="s">
        <v>339</v>
      </c>
      <c r="D373" s="299"/>
      <c r="E373" s="299"/>
      <c r="F373" s="299"/>
      <c r="G373" s="299"/>
      <c r="H373" s="299"/>
      <c r="I373" s="299"/>
      <c r="J373" s="299"/>
      <c r="K373" s="95">
        <v>65</v>
      </c>
      <c r="L373" s="95">
        <v>31</v>
      </c>
      <c r="M373" s="95">
        <v>3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99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201</v>
      </c>
      <c r="C374" s="299" t="s">
        <v>340</v>
      </c>
      <c r="D374" s="299"/>
      <c r="E374" s="299"/>
      <c r="F374" s="299"/>
      <c r="G374" s="299"/>
      <c r="H374" s="299"/>
      <c r="I374" s="299"/>
      <c r="J374" s="299"/>
      <c r="K374" s="95">
        <v>128</v>
      </c>
      <c r="L374" s="95">
        <v>34</v>
      </c>
      <c r="M374" s="95">
        <v>20</v>
      </c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182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203</v>
      </c>
      <c r="C375" s="299" t="s">
        <v>341</v>
      </c>
      <c r="D375" s="299"/>
      <c r="E375" s="299"/>
      <c r="F375" s="299"/>
      <c r="G375" s="299"/>
      <c r="H375" s="299"/>
      <c r="I375" s="299"/>
      <c r="J375" s="299"/>
      <c r="K375" s="95">
        <v>60</v>
      </c>
      <c r="L375" s="95">
        <v>23</v>
      </c>
      <c r="M375" s="95">
        <v>8</v>
      </c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5"/>
        <v>91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205</v>
      </c>
      <c r="C376" s="299" t="s">
        <v>342</v>
      </c>
      <c r="D376" s="299"/>
      <c r="E376" s="299"/>
      <c r="F376" s="299"/>
      <c r="G376" s="299"/>
      <c r="H376" s="299"/>
      <c r="I376" s="299"/>
      <c r="J376" s="299"/>
      <c r="K376" s="95">
        <v>163</v>
      </c>
      <c r="L376" s="95">
        <v>40</v>
      </c>
      <c r="M376" s="95">
        <v>67</v>
      </c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69">
        <f t="shared" si="25"/>
        <v>270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207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373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7755</v>
      </c>
      <c r="L378" s="70">
        <f>SUM(L367:L377)</f>
        <v>1990</v>
      </c>
      <c r="M378" s="70">
        <f>SUM(M367:M377)</f>
        <v>664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10409</v>
      </c>
      <c r="AC378" s="27"/>
      <c r="AD378" s="37" t="s">
        <v>181</v>
      </c>
    </row>
    <row r="379" spans="1:30" ht="30" customHeight="1">
      <c r="A379" s="47" t="s">
        <v>53</v>
      </c>
      <c r="B379" s="50" t="s">
        <v>343</v>
      </c>
      <c r="C379" s="301" t="s">
        <v>344</v>
      </c>
      <c r="D379" s="301"/>
      <c r="E379" s="301"/>
      <c r="F379" s="301"/>
      <c r="G379" s="301"/>
      <c r="H379" s="301"/>
      <c r="I379" s="301"/>
      <c r="J379" s="302"/>
      <c r="K379" s="95">
        <v>881</v>
      </c>
      <c r="L379" s="95">
        <v>802</v>
      </c>
      <c r="M379" s="95">
        <v>157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1840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345</v>
      </c>
      <c r="D380" s="299"/>
      <c r="E380" s="299"/>
      <c r="F380" s="299"/>
      <c r="G380" s="299"/>
      <c r="H380" s="299"/>
      <c r="I380" s="299"/>
      <c r="J380" s="299"/>
      <c r="K380" s="95">
        <v>309</v>
      </c>
      <c r="L380" s="95">
        <v>157</v>
      </c>
      <c r="M380" s="95">
        <v>81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547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346</v>
      </c>
      <c r="D381" s="299"/>
      <c r="E381" s="299"/>
      <c r="F381" s="299"/>
      <c r="G381" s="299"/>
      <c r="H381" s="299"/>
      <c r="I381" s="299"/>
      <c r="J381" s="299"/>
      <c r="K381" s="95">
        <v>241</v>
      </c>
      <c r="L381" s="95">
        <v>160</v>
      </c>
      <c r="M381" s="95">
        <v>59</v>
      </c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460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207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207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207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207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207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207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207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207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373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1431</v>
      </c>
      <c r="L390" s="70">
        <f>SUM(L379:L389)</f>
        <v>1119</v>
      </c>
      <c r="M390" s="70">
        <f>SUM(M379:M389)</f>
        <v>297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2847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380</v>
      </c>
      <c r="C393" s="287"/>
      <c r="D393" s="288"/>
      <c r="E393" s="286" t="s">
        <v>381</v>
      </c>
      <c r="F393" s="287"/>
      <c r="G393" s="288"/>
      <c r="H393" s="286" t="s">
        <v>382</v>
      </c>
      <c r="I393" s="287"/>
      <c r="J393" s="288"/>
      <c r="K393" s="292" t="s">
        <v>383</v>
      </c>
      <c r="L393" s="294" t="s">
        <v>384</v>
      </c>
      <c r="M393" s="294" t="s">
        <v>385</v>
      </c>
      <c r="N393" s="296" t="s">
        <v>386</v>
      </c>
      <c r="O393" s="208" t="s">
        <v>380</v>
      </c>
      <c r="P393" s="209" t="s">
        <v>381</v>
      </c>
      <c r="Q393" s="210" t="s">
        <v>382</v>
      </c>
      <c r="R393" s="211" t="s">
        <v>383</v>
      </c>
      <c r="S393" s="62"/>
      <c r="T393" s="212" t="s">
        <v>384</v>
      </c>
      <c r="U393" s="62"/>
      <c r="V393" s="213" t="s">
        <v>385</v>
      </c>
      <c r="W393" s="62"/>
      <c r="X393" s="214" t="s">
        <v>386</v>
      </c>
      <c r="Y393" s="215" t="s">
        <v>387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388</v>
      </c>
      <c r="P394" s="217" t="s">
        <v>389</v>
      </c>
      <c r="Q394" s="218" t="s">
        <v>390</v>
      </c>
      <c r="R394" s="219" t="s">
        <v>391</v>
      </c>
      <c r="S394" s="63"/>
      <c r="T394" s="220" t="s">
        <v>392</v>
      </c>
      <c r="U394" s="63"/>
      <c r="V394" s="221" t="s">
        <v>393</v>
      </c>
      <c r="W394" s="63"/>
      <c r="X394" s="222" t="s">
        <v>394</v>
      </c>
      <c r="Y394" s="223" t="s">
        <v>395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369</v>
      </c>
      <c r="AH396" s="93" t="s">
        <v>377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347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376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348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369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370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374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1123358</v>
      </c>
      <c r="L406" s="71">
        <f>L98+L110+L138+L150+L178+L190+L218+L230+L258+L270+L298+L310+L338+L350+L378+L390</f>
        <v>882876</v>
      </c>
      <c r="M406" s="71">
        <f>M98+M110+M138+M150+M178+M190+M218+M230+M258+M270+M298+M310+M338+M350+M378+M390</f>
        <v>166189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2172423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180840</v>
      </c>
      <c r="L407" s="95">
        <v>132202</v>
      </c>
      <c r="M407" s="95">
        <v>34789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347831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375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1304198</v>
      </c>
      <c r="L408" s="71">
        <f>L406+L407</f>
        <v>1015078</v>
      </c>
      <c r="M408" s="71">
        <f>M406+M407</f>
        <v>200978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2520254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379</v>
      </c>
      <c r="D414" s="268"/>
      <c r="E414" s="268"/>
      <c r="F414" s="268"/>
      <c r="G414" s="267" t="s">
        <v>379</v>
      </c>
      <c r="H414" s="268"/>
      <c r="I414" s="268"/>
      <c r="J414" s="268"/>
      <c r="K414" s="267" t="s">
        <v>379</v>
      </c>
      <c r="L414" s="268"/>
      <c r="M414" s="268"/>
      <c r="N414" s="267" t="s">
        <v>379</v>
      </c>
      <c r="O414" s="268"/>
      <c r="P414" s="268"/>
      <c r="Q414" s="267" t="s">
        <v>379</v>
      </c>
      <c r="R414" s="268"/>
      <c r="S414" s="268"/>
      <c r="T414" s="267" t="s">
        <v>379</v>
      </c>
      <c r="U414" s="268"/>
      <c r="V414" s="268"/>
      <c r="W414" s="267" t="s">
        <v>379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379</v>
      </c>
      <c r="D418" s="254"/>
      <c r="E418" s="254"/>
      <c r="F418" s="254"/>
      <c r="G418" s="253" t="s">
        <v>379</v>
      </c>
      <c r="H418" s="254"/>
      <c r="I418" s="254"/>
      <c r="J418" s="254"/>
      <c r="K418" s="255" t="s">
        <v>379</v>
      </c>
      <c r="L418" s="256"/>
      <c r="M418" s="256"/>
      <c r="N418" s="257" t="s">
        <v>379</v>
      </c>
      <c r="O418" s="258"/>
      <c r="P418" s="258"/>
      <c r="Q418" s="255" t="s">
        <v>379</v>
      </c>
      <c r="R418" s="256"/>
      <c r="S418" s="256"/>
      <c r="T418" s="257" t="s">
        <v>379</v>
      </c>
      <c r="U418" s="258"/>
      <c r="V418" s="255" t="s">
        <v>379</v>
      </c>
      <c r="W418" s="256"/>
      <c r="X418" s="255" t="s">
        <v>379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379</v>
      </c>
      <c r="D421" s="254"/>
      <c r="E421" s="254"/>
      <c r="F421" s="254"/>
      <c r="G421" s="253" t="s">
        <v>379</v>
      </c>
      <c r="H421" s="254"/>
      <c r="I421" s="254"/>
      <c r="J421" s="254"/>
      <c r="K421" s="255" t="s">
        <v>379</v>
      </c>
      <c r="L421" s="256"/>
      <c r="M421" s="256"/>
      <c r="N421" s="257" t="s">
        <v>379</v>
      </c>
      <c r="O421" s="258"/>
      <c r="P421" s="258"/>
      <c r="Q421" s="255" t="s">
        <v>379</v>
      </c>
      <c r="R421" s="256"/>
      <c r="S421" s="256"/>
      <c r="T421" s="257" t="s">
        <v>379</v>
      </c>
      <c r="U421" s="258"/>
      <c r="V421" s="255" t="s">
        <v>379</v>
      </c>
      <c r="W421" s="256"/>
      <c r="X421" s="255" t="s">
        <v>379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7:Y97 L109:Y109 L137:Y137 L149:Y149 L177:Y177 L182:Y189 L217:Y217 L229:Y229 L256:Y257 L269:Y269 L297:Y297 L309:Y309 L334:Y337 L349:Y349 L377:Y377 L382:Y389 N407:Y407 N87:Y96 N99:Y108 N127:Y136 N139:Y148 N167:Y176 N179:Y181 N207:Y216 N219:Y228 N247:Y255 N259:Y268 N287:Y296 N299:Y308 N327:Y333 N339:Y348 N367:Y376 N379:Y381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7:Y97 K109:Y109 K137:Y137 K149:Y149 K177:Y177 K182:Y189 K217:Y217 K229:Y229 K256:Y257 K269:Y269 K297:Y297 K309:Y309 K334:Y337 K349:Y349 K377:Y377 K382:Y389 N407:Y407 N87:Y96 N99:Y108 N127:Y136 N139:Y148 N167:Y176 N179:Y181 N207:Y216 N219:Y228 N247:Y255 N259:Y268 N287:Y296 N299:Y308 N327:Y333 N339:Y348 N367:Y376 N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7:Y97 K109:Y109 K137:Y137 K149:Y149 K177:Y177 K182:Y189 K217:Y217 K229:Y229 K256:Y257 K269:Y269 K297:Y297 K309:Y309 K334:Y337 K349:Y349 K377:Y377 K382:Y389 N407:Y407 N87:Y96 N99:Y108 N127:Y136 N139:Y148 N167:Y176 N179:Y181 N207:Y216 N219:Y228 N247:Y255 N259:Y268 N287:Y296 N299:Y308 N327:Y333 N339:Y348 N367:Y376 N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6">
    <cfRule type="expression" dxfId="101" priority="97">
      <formula>CELL("Protect",INDIRECT(ADDRESS(ROW(), COLUMN())))</formula>
    </cfRule>
  </conditionalFormatting>
  <conditionalFormatting sqref="K87:M9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8">
    <cfRule type="expression" dxfId="95" priority="91">
      <formula>CELL("Protect",INDIRECT(ADDRESS(ROW(), COLUMN())))</formula>
    </cfRule>
  </conditionalFormatting>
  <conditionalFormatting sqref="K99:M108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8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6">
    <cfRule type="expression" dxfId="89" priority="85">
      <formula>CELL("Protect",INDIRECT(ADDRESS(ROW(), COLUMN())))</formula>
    </cfRule>
  </conditionalFormatting>
  <conditionalFormatting sqref="K127:M13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8">
    <cfRule type="expression" dxfId="83" priority="79">
      <formula>CELL("Protect",INDIRECT(ADDRESS(ROW(), COLUMN())))</formula>
    </cfRule>
  </conditionalFormatting>
  <conditionalFormatting sqref="K139:M148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8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6">
    <cfRule type="expression" dxfId="77" priority="73">
      <formula>CELL("Protect",INDIRECT(ADDRESS(ROW(), COLUMN())))</formula>
    </cfRule>
  </conditionalFormatting>
  <conditionalFormatting sqref="K167:M176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6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1">
    <cfRule type="expression" dxfId="71" priority="67">
      <formula>CELL("Protect",INDIRECT(ADDRESS(ROW(), COLUMN())))</formula>
    </cfRule>
  </conditionalFormatting>
  <conditionalFormatting sqref="K179:M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6">
    <cfRule type="expression" dxfId="65" priority="61">
      <formula>CELL("Protect",INDIRECT(ADDRESS(ROW(), COLUMN())))</formula>
    </cfRule>
  </conditionalFormatting>
  <conditionalFormatting sqref="K207:M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8">
    <cfRule type="expression" dxfId="59" priority="55">
      <formula>CELL("Protect",INDIRECT(ADDRESS(ROW(), COLUMN())))</formula>
    </cfRule>
  </conditionalFormatting>
  <conditionalFormatting sqref="K219:M228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8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5">
    <cfRule type="expression" dxfId="53" priority="49">
      <formula>CELL("Protect",INDIRECT(ADDRESS(ROW(), COLUMN())))</formula>
    </cfRule>
  </conditionalFormatting>
  <conditionalFormatting sqref="K247:M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8">
    <cfRule type="expression" dxfId="47" priority="43">
      <formula>CELL("Protect",INDIRECT(ADDRESS(ROW(), COLUMN())))</formula>
    </cfRule>
  </conditionalFormatting>
  <conditionalFormatting sqref="K259:M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6">
    <cfRule type="expression" dxfId="41" priority="37">
      <formula>CELL("Protect",INDIRECT(ADDRESS(ROW(), COLUMN())))</formula>
    </cfRule>
  </conditionalFormatting>
  <conditionalFormatting sqref="K287:M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8">
    <cfRule type="expression" dxfId="35" priority="31">
      <formula>CELL("Protect",INDIRECT(ADDRESS(ROW(), COLUMN())))</formula>
    </cfRule>
  </conditionalFormatting>
  <conditionalFormatting sqref="K299:M30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3">
    <cfRule type="expression" dxfId="29" priority="25">
      <formula>CELL("Protect",INDIRECT(ADDRESS(ROW(), COLUMN())))</formula>
    </cfRule>
  </conditionalFormatting>
  <conditionalFormatting sqref="K327:M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8">
    <cfRule type="expression" dxfId="23" priority="19">
      <formula>CELL("Protect",INDIRECT(ADDRESS(ROW(), COLUMN())))</formula>
    </cfRule>
  </conditionalFormatting>
  <conditionalFormatting sqref="K339:M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6">
    <cfRule type="expression" dxfId="17" priority="13">
      <formula>CELL("Protect",INDIRECT(ADDRESS(ROW(), COLUMN())))</formula>
    </cfRule>
  </conditionalFormatting>
  <conditionalFormatting sqref="K367:M3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81">
    <cfRule type="expression" dxfId="11" priority="7">
      <formula>CELL("Protect",INDIRECT(ADDRESS(ROW(), COLUMN())))</formula>
    </cfRule>
  </conditionalFormatting>
  <conditionalFormatting sqref="K379:M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MODEL_DD1_DPR_26141_JAWA_BARAT_DAPIL_JAWA_BARAT_VIII.xlsx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2019-05-08T06:06:03Z</dcterms:created>
  <dcterms:modified xsi:type="dcterms:W3CDTF">2019-05-16T09:32:46Z</dcterms:modified>
</cp:coreProperties>
</file>